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680" yWindow="-120" windowWidth="29040" windowHeight="15990"/>
  </bookViews>
  <sheets>
    <sheet name="Échantillon" sheetId="2" r:id="rId1"/>
    <sheet name="Synthèse" sheetId="5" r:id="rId2"/>
    <sheet name="P01" sheetId="6" r:id="rId3"/>
    <sheet name="P02" sheetId="7" r:id="rId4"/>
    <sheet name="P03" sheetId="8" r:id="rId5"/>
    <sheet name="P04" sheetId="9" r:id="rId6"/>
    <sheet name="P05" sheetId="10" r:id="rId7"/>
    <sheet name="P06" sheetId="11" r:id="rId8"/>
    <sheet name="P07" sheetId="12" r:id="rId9"/>
    <sheet name="P08" sheetId="13" r:id="rId10"/>
    <sheet name="P09" sheetId="14" r:id="rId11"/>
    <sheet name="P10" sheetId="15" r:id="rId12"/>
    <sheet name="P11" sheetId="16" r:id="rId13"/>
    <sheet name="P12" sheetId="17" r:id="rId14"/>
    <sheet name="P13" sheetId="18" r:id="rId15"/>
    <sheet name="P14" sheetId="19" r:id="rId16"/>
    <sheet name="P15" sheetId="20" r:id="rId17"/>
  </sheets>
  <definedNames>
    <definedName name="_xlnm._FilterDatabase" localSheetId="2" hidden="1">'P01'!$D$3:$D$109</definedName>
    <definedName name="_xlnm._FilterDatabase" localSheetId="3" hidden="1">'P02'!$D$3:$D$109</definedName>
    <definedName name="_xlnm._FilterDatabase" localSheetId="4" hidden="1">'P03'!$D$3:$D$109</definedName>
    <definedName name="_xlnm._FilterDatabase" localSheetId="5" hidden="1">'P04'!$D$3:$D$109</definedName>
    <definedName name="_xlnm._FilterDatabase" localSheetId="6" hidden="1">'P05'!$D$3:$D$109</definedName>
    <definedName name="_xlnm._FilterDatabase" localSheetId="7" hidden="1">'P06'!$D$3:$D$109</definedName>
    <definedName name="_xlnm._FilterDatabase" localSheetId="8" hidden="1">'P07'!$D$3:$D$109</definedName>
    <definedName name="_xlnm._FilterDatabase" localSheetId="9" hidden="1">'P08'!$D$3:$D$109</definedName>
    <definedName name="_xlnm._FilterDatabase" localSheetId="10" hidden="1">'P09'!$D$3:$D$109</definedName>
    <definedName name="_xlnm._FilterDatabase" localSheetId="11" hidden="1">'P10'!$D$3:$D$109</definedName>
    <definedName name="_xlnm._FilterDatabase" localSheetId="12" hidden="1">'P11'!$D$3:$D$109</definedName>
    <definedName name="_xlnm._FilterDatabase" localSheetId="13" hidden="1">'P12'!$D$3:$D$109</definedName>
    <definedName name="_xlnm._FilterDatabase" localSheetId="14" hidden="1">'P13'!$D$3:$D$109</definedName>
    <definedName name="_xlnm._FilterDatabase" localSheetId="15" hidden="1">'P14'!$D$3:$D$109</definedName>
    <definedName name="_xlnm._FilterDatabase" localSheetId="16" hidden="1">'P15'!$D$3:$D$109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6" i="19"/>
  <c r="B46" i="18"/>
  <c r="B46" i="17"/>
  <c r="B46" i="16"/>
  <c r="B46" i="15"/>
  <c r="B46" i="14"/>
  <c r="B46" i="13"/>
  <c r="B46" i="12"/>
  <c r="B46" i="11"/>
  <c r="B46" i="10"/>
  <c r="B46" i="9"/>
  <c r="B46" i="8"/>
  <c r="A98" i="8" l="1"/>
  <c r="A98" i="9"/>
  <c r="A98" i="10"/>
  <c r="A98" i="11"/>
  <c r="A98" i="12"/>
  <c r="A98" i="13"/>
  <c r="A98" i="14"/>
  <c r="A98" i="15"/>
  <c r="A98" i="16"/>
  <c r="A98" i="17"/>
  <c r="A98" i="18"/>
  <c r="A98" i="19"/>
  <c r="A98" i="20"/>
  <c r="A98" i="7"/>
  <c r="A87" i="8"/>
  <c r="A87" i="9"/>
  <c r="A87" i="10"/>
  <c r="A87" i="11"/>
  <c r="A87" i="12"/>
  <c r="A87" i="13"/>
  <c r="A87" i="14"/>
  <c r="A87" i="15"/>
  <c r="A87" i="16"/>
  <c r="A87" i="17"/>
  <c r="A87" i="18"/>
  <c r="A87" i="19"/>
  <c r="A87" i="20"/>
  <c r="A87" i="7"/>
  <c r="A87" i="6"/>
  <c r="A74" i="8"/>
  <c r="A74" i="9"/>
  <c r="A74" i="10"/>
  <c r="A74" i="11"/>
  <c r="A74" i="12"/>
  <c r="A74" i="13"/>
  <c r="A74" i="14"/>
  <c r="A74" i="15"/>
  <c r="A74" i="16"/>
  <c r="A74" i="17"/>
  <c r="A74" i="18"/>
  <c r="A74" i="19"/>
  <c r="A74" i="20"/>
  <c r="A74" i="7"/>
  <c r="A74" i="6"/>
  <c r="A98" i="6"/>
  <c r="H9" i="5"/>
  <c r="V125" i="5"/>
  <c r="V123" i="5"/>
  <c r="V122" i="5"/>
  <c r="V119" i="5"/>
  <c r="V118" i="5"/>
  <c r="V117" i="5"/>
  <c r="V116" i="5"/>
  <c r="V113" i="5"/>
  <c r="V111" i="5"/>
  <c r="V110" i="5"/>
  <c r="V109" i="5"/>
  <c r="V108" i="5"/>
  <c r="V107" i="5"/>
  <c r="V106" i="5"/>
  <c r="V105" i="5"/>
  <c r="V104" i="5"/>
  <c r="V103" i="5"/>
  <c r="V101" i="5"/>
  <c r="V99" i="5"/>
  <c r="V98" i="5"/>
  <c r="V97" i="5"/>
  <c r="V95" i="5"/>
  <c r="V94" i="5"/>
  <c r="V93" i="5"/>
  <c r="V92" i="5"/>
  <c r="V91" i="5"/>
  <c r="V90" i="5"/>
  <c r="V89" i="5"/>
  <c r="V87" i="5"/>
  <c r="V86" i="5"/>
  <c r="V85" i="5"/>
  <c r="V84" i="5"/>
  <c r="V83" i="5"/>
  <c r="V82" i="5"/>
  <c r="V81" i="5"/>
  <c r="V80" i="5"/>
  <c r="V79" i="5"/>
  <c r="V78" i="5"/>
  <c r="V77" i="5"/>
  <c r="V76" i="5"/>
  <c r="V75" i="5"/>
  <c r="V71" i="5"/>
  <c r="V70" i="5"/>
  <c r="V69" i="5"/>
  <c r="V66" i="5"/>
  <c r="V65" i="5"/>
  <c r="V64" i="5"/>
  <c r="V63" i="5"/>
  <c r="V62" i="5"/>
  <c r="V61" i="5"/>
  <c r="V60" i="5"/>
  <c r="V59" i="5"/>
  <c r="V58" i="5"/>
  <c r="V56" i="5"/>
  <c r="V55" i="5"/>
  <c r="V54" i="5"/>
  <c r="V52" i="5"/>
  <c r="V50" i="5"/>
  <c r="V49" i="5"/>
  <c r="V46" i="5"/>
  <c r="V44" i="5"/>
  <c r="V35" i="5"/>
  <c r="V29" i="5"/>
  <c r="V27" i="5"/>
  <c r="V23" i="5"/>
  <c r="V22" i="5"/>
  <c r="V20" i="5"/>
  <c r="V19" i="5"/>
  <c r="V17" i="5"/>
  <c r="V16" i="5"/>
  <c r="V15" i="5"/>
  <c r="V14" i="5"/>
  <c r="V11" i="5"/>
  <c r="V10" i="5"/>
  <c r="V9" i="5"/>
  <c r="U125" i="5"/>
  <c r="U124" i="5"/>
  <c r="U123" i="5"/>
  <c r="U122" i="5"/>
  <c r="U118" i="5"/>
  <c r="U117" i="5"/>
  <c r="U116" i="5"/>
  <c r="U113" i="5"/>
  <c r="U112" i="5"/>
  <c r="U111" i="5"/>
  <c r="U110" i="5"/>
  <c r="U109" i="5"/>
  <c r="U108" i="5"/>
  <c r="U107" i="5"/>
  <c r="U106" i="5"/>
  <c r="U105" i="5"/>
  <c r="U104" i="5"/>
  <c r="U103" i="5"/>
  <c r="U101" i="5"/>
  <c r="U99" i="5"/>
  <c r="U98" i="5"/>
  <c r="U97" i="5"/>
  <c r="U95" i="5"/>
  <c r="U94" i="5"/>
  <c r="U93" i="5"/>
  <c r="U92" i="5"/>
  <c r="U91" i="5"/>
  <c r="U90" i="5"/>
  <c r="U89" i="5"/>
  <c r="U87" i="5"/>
  <c r="U86" i="5"/>
  <c r="U85" i="5"/>
  <c r="U84" i="5"/>
  <c r="U83" i="5"/>
  <c r="U82" i="5"/>
  <c r="U81" i="5"/>
  <c r="U80" i="5"/>
  <c r="U79" i="5"/>
  <c r="U78" i="5"/>
  <c r="U77" i="5"/>
  <c r="U76" i="5"/>
  <c r="U75" i="5"/>
  <c r="U72" i="5"/>
  <c r="U71" i="5"/>
  <c r="U70" i="5"/>
  <c r="U69" i="5"/>
  <c r="U66" i="5"/>
  <c r="U65" i="5"/>
  <c r="U64" i="5"/>
  <c r="U63" i="5"/>
  <c r="U62" i="5"/>
  <c r="U61" i="5"/>
  <c r="U60" i="5"/>
  <c r="U59" i="5"/>
  <c r="U58" i="5"/>
  <c r="U56" i="5"/>
  <c r="U55" i="5"/>
  <c r="U54" i="5"/>
  <c r="U52" i="5"/>
  <c r="U50" i="5"/>
  <c r="U49" i="5"/>
  <c r="U46" i="5"/>
  <c r="U35" i="5"/>
  <c r="U33" i="5"/>
  <c r="U31" i="5"/>
  <c r="U27" i="5"/>
  <c r="U26" i="5"/>
  <c r="U23" i="5"/>
  <c r="U22" i="5"/>
  <c r="U20" i="5"/>
  <c r="U19" i="5"/>
  <c r="U17" i="5"/>
  <c r="U16" i="5"/>
  <c r="U15" i="5"/>
  <c r="U14" i="5"/>
  <c r="U11" i="5"/>
  <c r="U10" i="5"/>
  <c r="U9" i="5"/>
  <c r="T125" i="5"/>
  <c r="T123" i="5"/>
  <c r="T122" i="5"/>
  <c r="T118" i="5"/>
  <c r="T117" i="5"/>
  <c r="T116" i="5"/>
  <c r="T113" i="5"/>
  <c r="T111" i="5"/>
  <c r="T110" i="5"/>
  <c r="T109" i="5"/>
  <c r="T108" i="5"/>
  <c r="T107" i="5"/>
  <c r="T106" i="5"/>
  <c r="T105" i="5"/>
  <c r="T104" i="5"/>
  <c r="T103" i="5"/>
  <c r="T101" i="5"/>
  <c r="T99" i="5"/>
  <c r="T98" i="5"/>
  <c r="T97" i="5"/>
  <c r="T95" i="5"/>
  <c r="T94" i="5"/>
  <c r="T93" i="5"/>
  <c r="T92" i="5"/>
  <c r="T91" i="5"/>
  <c r="T90" i="5"/>
  <c r="T89" i="5"/>
  <c r="T87" i="5"/>
  <c r="T86" i="5"/>
  <c r="T85" i="5"/>
  <c r="T84" i="5"/>
  <c r="T83" i="5"/>
  <c r="T82" i="5"/>
  <c r="T81" i="5"/>
  <c r="T80" i="5"/>
  <c r="T79" i="5"/>
  <c r="T78" i="5"/>
  <c r="T77" i="5"/>
  <c r="T76" i="5"/>
  <c r="T75" i="5"/>
  <c r="T72" i="5"/>
  <c r="T71" i="5"/>
  <c r="T70" i="5"/>
  <c r="T69" i="5"/>
  <c r="T66" i="5"/>
  <c r="T65" i="5"/>
  <c r="T64" i="5"/>
  <c r="T63" i="5"/>
  <c r="T62" i="5"/>
  <c r="T61" i="5"/>
  <c r="T60" i="5"/>
  <c r="T59" i="5"/>
  <c r="T58" i="5"/>
  <c r="T56" i="5"/>
  <c r="T55" i="5"/>
  <c r="T54" i="5"/>
  <c r="T52" i="5"/>
  <c r="T50" i="5"/>
  <c r="T49" i="5"/>
  <c r="T47" i="5"/>
  <c r="T40" i="5"/>
  <c r="T34" i="5"/>
  <c r="T33" i="5"/>
  <c r="T26" i="5"/>
  <c r="T23" i="5"/>
  <c r="T22" i="5"/>
  <c r="T20" i="5"/>
  <c r="T19" i="5"/>
  <c r="T17" i="5"/>
  <c r="T16" i="5"/>
  <c r="T15" i="5"/>
  <c r="T14" i="5"/>
  <c r="T11" i="5"/>
  <c r="T10" i="5"/>
  <c r="T9" i="5"/>
  <c r="S125" i="5"/>
  <c r="S124" i="5"/>
  <c r="S123" i="5"/>
  <c r="S122" i="5"/>
  <c r="S119" i="5"/>
  <c r="S118" i="5"/>
  <c r="S117" i="5"/>
  <c r="S116" i="5"/>
  <c r="S113" i="5"/>
  <c r="S112" i="5"/>
  <c r="S111" i="5"/>
  <c r="S110" i="5"/>
  <c r="S109" i="5"/>
  <c r="S108" i="5"/>
  <c r="S107" i="5"/>
  <c r="S106" i="5"/>
  <c r="S105" i="5"/>
  <c r="S104" i="5"/>
  <c r="S103" i="5"/>
  <c r="S101" i="5"/>
  <c r="S99" i="5"/>
  <c r="S98" i="5"/>
  <c r="S97" i="5"/>
  <c r="S95" i="5"/>
  <c r="S94" i="5"/>
  <c r="S93" i="5"/>
  <c r="S92" i="5"/>
  <c r="S91" i="5"/>
  <c r="S90" i="5"/>
  <c r="S89" i="5"/>
  <c r="S87" i="5"/>
  <c r="S86" i="5"/>
  <c r="S85" i="5"/>
  <c r="S84" i="5"/>
  <c r="S83" i="5"/>
  <c r="S82" i="5"/>
  <c r="S81" i="5"/>
  <c r="S80" i="5"/>
  <c r="S79" i="5"/>
  <c r="S78" i="5"/>
  <c r="S77" i="5"/>
  <c r="S76" i="5"/>
  <c r="S75" i="5"/>
  <c r="S71" i="5"/>
  <c r="S70" i="5"/>
  <c r="S69" i="5"/>
  <c r="S66" i="5"/>
  <c r="S65" i="5"/>
  <c r="S64" i="5"/>
  <c r="S63" i="5"/>
  <c r="S62" i="5"/>
  <c r="S61" i="5"/>
  <c r="S60" i="5"/>
  <c r="S59" i="5"/>
  <c r="S58" i="5"/>
  <c r="S56" i="5"/>
  <c r="S55" i="5"/>
  <c r="S54" i="5"/>
  <c r="S53" i="5"/>
  <c r="S52" i="5"/>
  <c r="S50" i="5"/>
  <c r="S49" i="5"/>
  <c r="S47" i="5"/>
  <c r="S46" i="5"/>
  <c r="S42" i="5"/>
  <c r="S31" i="5"/>
  <c r="S26" i="5"/>
  <c r="S23" i="5"/>
  <c r="S22" i="5"/>
  <c r="S20" i="5"/>
  <c r="S19" i="5"/>
  <c r="S17" i="5"/>
  <c r="S16" i="5"/>
  <c r="S15" i="5"/>
  <c r="S14" i="5"/>
  <c r="S12" i="5"/>
  <c r="S11" i="5"/>
  <c r="S10" i="5"/>
  <c r="S9" i="5"/>
  <c r="R125" i="5"/>
  <c r="R123" i="5"/>
  <c r="R122" i="5"/>
  <c r="R118" i="5"/>
  <c r="R117" i="5"/>
  <c r="R116" i="5"/>
  <c r="R113" i="5"/>
  <c r="R111" i="5"/>
  <c r="R110" i="5"/>
  <c r="R109" i="5"/>
  <c r="R108" i="5"/>
  <c r="R107" i="5"/>
  <c r="R106" i="5"/>
  <c r="R105" i="5"/>
  <c r="R104" i="5"/>
  <c r="R103" i="5"/>
  <c r="R101" i="5"/>
  <c r="R99" i="5"/>
  <c r="R98" i="5"/>
  <c r="R97" i="5"/>
  <c r="R95" i="5"/>
  <c r="R94" i="5"/>
  <c r="R93" i="5"/>
  <c r="R92" i="5"/>
  <c r="R91" i="5"/>
  <c r="R90" i="5"/>
  <c r="R89" i="5"/>
  <c r="R87" i="5"/>
  <c r="R86" i="5"/>
  <c r="R85" i="5"/>
  <c r="R84" i="5"/>
  <c r="R83" i="5"/>
  <c r="R82" i="5"/>
  <c r="R81" i="5"/>
  <c r="R80" i="5"/>
  <c r="R79" i="5"/>
  <c r="R78" i="5"/>
  <c r="R77" i="5"/>
  <c r="R76" i="5"/>
  <c r="R75" i="5"/>
  <c r="R71" i="5"/>
  <c r="R70" i="5"/>
  <c r="R69" i="5"/>
  <c r="R66" i="5"/>
  <c r="R65" i="5"/>
  <c r="R64" i="5"/>
  <c r="R63" i="5"/>
  <c r="R62" i="5"/>
  <c r="R61" i="5"/>
  <c r="R60" i="5"/>
  <c r="R59" i="5"/>
  <c r="R58" i="5"/>
  <c r="R56" i="5"/>
  <c r="R55" i="5"/>
  <c r="R54" i="5"/>
  <c r="R52" i="5"/>
  <c r="R50" i="5"/>
  <c r="R49" i="5"/>
  <c r="R47" i="5"/>
  <c r="R46" i="5"/>
  <c r="R33" i="5"/>
  <c r="R30" i="5"/>
  <c r="R26" i="5"/>
  <c r="R23" i="5"/>
  <c r="R22" i="5"/>
  <c r="R20" i="5"/>
  <c r="R19" i="5"/>
  <c r="R17" i="5"/>
  <c r="R16" i="5"/>
  <c r="R15" i="5"/>
  <c r="R14" i="5"/>
  <c r="R11" i="5"/>
  <c r="R10" i="5"/>
  <c r="R9" i="5"/>
  <c r="Q125" i="5"/>
  <c r="Q124" i="5"/>
  <c r="Q123" i="5"/>
  <c r="Q122" i="5"/>
  <c r="Q121" i="5"/>
  <c r="Q118" i="5"/>
  <c r="Q117" i="5"/>
  <c r="Q116" i="5"/>
  <c r="Q113" i="5"/>
  <c r="Q112" i="5"/>
  <c r="Q111" i="5"/>
  <c r="Q110" i="5"/>
  <c r="Q109" i="5"/>
  <c r="Q108" i="5"/>
  <c r="Q107" i="5"/>
  <c r="Q106" i="5"/>
  <c r="Q105" i="5"/>
  <c r="Q104" i="5"/>
  <c r="Q103" i="5"/>
  <c r="Q101" i="5"/>
  <c r="Q100" i="5"/>
  <c r="Q99" i="5"/>
  <c r="Q98" i="5"/>
  <c r="Q97" i="5"/>
  <c r="Q95" i="5"/>
  <c r="Q94" i="5"/>
  <c r="Q93" i="5"/>
  <c r="Q92" i="5"/>
  <c r="Q91" i="5"/>
  <c r="Q90" i="5"/>
  <c r="Q89" i="5"/>
  <c r="Q87" i="5"/>
  <c r="Q86" i="5"/>
  <c r="Q85" i="5"/>
  <c r="Q84" i="5"/>
  <c r="Q83" i="5"/>
  <c r="Q82" i="5"/>
  <c r="Q81" i="5"/>
  <c r="Q80" i="5"/>
  <c r="Q79" i="5"/>
  <c r="Q78" i="5"/>
  <c r="Q77" i="5"/>
  <c r="Q76" i="5"/>
  <c r="Q75" i="5"/>
  <c r="Q71" i="5"/>
  <c r="Q70" i="5"/>
  <c r="Q69" i="5"/>
  <c r="Q66" i="5"/>
  <c r="Q65" i="5"/>
  <c r="Q64" i="5"/>
  <c r="Q63" i="5"/>
  <c r="Q62" i="5"/>
  <c r="Q61" i="5"/>
  <c r="Q60" i="5"/>
  <c r="Q59" i="5"/>
  <c r="Q58" i="5"/>
  <c r="Q56" i="5"/>
  <c r="Q55" i="5"/>
  <c r="Q54" i="5"/>
  <c r="Q52" i="5"/>
  <c r="Q50" i="5"/>
  <c r="Q49" i="5"/>
  <c r="Q43" i="5"/>
  <c r="Q40" i="5"/>
  <c r="Q31" i="5"/>
  <c r="Q28" i="5"/>
  <c r="Q26" i="5"/>
  <c r="Q23" i="5"/>
  <c r="Q22" i="5"/>
  <c r="Q20" i="5"/>
  <c r="Q19" i="5"/>
  <c r="Q17" i="5"/>
  <c r="Q16" i="5"/>
  <c r="Q15" i="5"/>
  <c r="Q14" i="5"/>
  <c r="Q11" i="5"/>
  <c r="Q10" i="5"/>
  <c r="Q9" i="5"/>
  <c r="P125" i="5"/>
  <c r="P123" i="5"/>
  <c r="P122" i="5"/>
  <c r="P120" i="5"/>
  <c r="P119" i="5"/>
  <c r="P118" i="5"/>
  <c r="P117" i="5"/>
  <c r="P116" i="5"/>
  <c r="P113" i="5"/>
  <c r="P111" i="5"/>
  <c r="P110" i="5"/>
  <c r="P109" i="5"/>
  <c r="P108" i="5"/>
  <c r="P107" i="5"/>
  <c r="P106" i="5"/>
  <c r="P105" i="5"/>
  <c r="P104" i="5"/>
  <c r="P103" i="5"/>
  <c r="P101" i="5"/>
  <c r="P99" i="5"/>
  <c r="P98" i="5"/>
  <c r="P97" i="5"/>
  <c r="P96" i="5"/>
  <c r="P95" i="5"/>
  <c r="P94" i="5"/>
  <c r="P93" i="5"/>
  <c r="P92" i="5"/>
  <c r="P91" i="5"/>
  <c r="P90" i="5"/>
  <c r="P89" i="5"/>
  <c r="P87" i="5"/>
  <c r="P86" i="5"/>
  <c r="P85" i="5"/>
  <c r="P84" i="5"/>
  <c r="P83" i="5"/>
  <c r="P82" i="5"/>
  <c r="P81" i="5"/>
  <c r="P80" i="5"/>
  <c r="P79" i="5"/>
  <c r="P78" i="5"/>
  <c r="P77" i="5"/>
  <c r="P76" i="5"/>
  <c r="P75" i="5"/>
  <c r="P72" i="5"/>
  <c r="P71" i="5"/>
  <c r="P70" i="5"/>
  <c r="P69" i="5"/>
  <c r="P66" i="5"/>
  <c r="P65" i="5"/>
  <c r="P64" i="5"/>
  <c r="P63" i="5"/>
  <c r="P62" i="5"/>
  <c r="P61" i="5"/>
  <c r="P60" i="5"/>
  <c r="P59" i="5"/>
  <c r="P58" i="5"/>
  <c r="P56" i="5"/>
  <c r="P55" i="5"/>
  <c r="P54" i="5"/>
  <c r="P52" i="5"/>
  <c r="P50" i="5"/>
  <c r="P49" i="5"/>
  <c r="P46" i="5"/>
  <c r="P41" i="5"/>
  <c r="P34" i="5"/>
  <c r="P32" i="5"/>
  <c r="P29" i="5"/>
  <c r="P23" i="5"/>
  <c r="P22" i="5"/>
  <c r="P20" i="5"/>
  <c r="P19" i="5"/>
  <c r="P17" i="5"/>
  <c r="P16" i="5"/>
  <c r="P15" i="5"/>
  <c r="P14" i="5"/>
  <c r="P11" i="5"/>
  <c r="P10" i="5"/>
  <c r="P9" i="5"/>
  <c r="O125" i="5"/>
  <c r="O123" i="5"/>
  <c r="O122" i="5"/>
  <c r="O118" i="5"/>
  <c r="O117" i="5"/>
  <c r="O116" i="5"/>
  <c r="O113" i="5"/>
  <c r="O111" i="5"/>
  <c r="O110" i="5"/>
  <c r="O109" i="5"/>
  <c r="O108" i="5"/>
  <c r="O107" i="5"/>
  <c r="O106" i="5"/>
  <c r="O105" i="5"/>
  <c r="O104" i="5"/>
  <c r="O103" i="5"/>
  <c r="O101" i="5"/>
  <c r="O99" i="5"/>
  <c r="O98" i="5"/>
  <c r="O97" i="5"/>
  <c r="O95" i="5"/>
  <c r="O94" i="5"/>
  <c r="O93" i="5"/>
  <c r="O92" i="5"/>
  <c r="O91" i="5"/>
  <c r="O90" i="5"/>
  <c r="O89" i="5"/>
  <c r="O87" i="5"/>
  <c r="O86" i="5"/>
  <c r="O85" i="5"/>
  <c r="O84" i="5"/>
  <c r="O83" i="5"/>
  <c r="O82" i="5"/>
  <c r="O81" i="5"/>
  <c r="O80" i="5"/>
  <c r="O79" i="5"/>
  <c r="O78" i="5"/>
  <c r="O77" i="5"/>
  <c r="O76" i="5"/>
  <c r="O75" i="5"/>
  <c r="O72" i="5"/>
  <c r="O71" i="5"/>
  <c r="O70" i="5"/>
  <c r="O69" i="5"/>
  <c r="O66" i="5"/>
  <c r="O65" i="5"/>
  <c r="O64" i="5"/>
  <c r="O63" i="5"/>
  <c r="O62" i="5"/>
  <c r="O61" i="5"/>
  <c r="O60" i="5"/>
  <c r="O59" i="5"/>
  <c r="O58" i="5"/>
  <c r="O56" i="5"/>
  <c r="O55" i="5"/>
  <c r="O54" i="5"/>
  <c r="O53" i="5"/>
  <c r="O52" i="5"/>
  <c r="O50" i="5"/>
  <c r="O49" i="5"/>
  <c r="O47" i="5"/>
  <c r="O44" i="5"/>
  <c r="O33" i="5"/>
  <c r="O31" i="5"/>
  <c r="O23" i="5"/>
  <c r="O22" i="5"/>
  <c r="O20" i="5"/>
  <c r="O19" i="5"/>
  <c r="O17" i="5"/>
  <c r="O16" i="5"/>
  <c r="O15" i="5"/>
  <c r="O14" i="5"/>
  <c r="O10" i="5"/>
  <c r="O9" i="5"/>
  <c r="N125" i="5"/>
  <c r="N123" i="5"/>
  <c r="N122" i="5"/>
  <c r="N118" i="5"/>
  <c r="N117" i="5"/>
  <c r="N116" i="5"/>
  <c r="N113" i="5"/>
  <c r="N111" i="5"/>
  <c r="N110" i="5"/>
  <c r="N109" i="5"/>
  <c r="N108" i="5"/>
  <c r="N107" i="5"/>
  <c r="N106" i="5"/>
  <c r="N105" i="5"/>
  <c r="N104" i="5"/>
  <c r="N103" i="5"/>
  <c r="N101" i="5"/>
  <c r="N99" i="5"/>
  <c r="N98" i="5"/>
  <c r="N97" i="5"/>
  <c r="N95" i="5"/>
  <c r="N94" i="5"/>
  <c r="N93" i="5"/>
  <c r="N92" i="5"/>
  <c r="N91" i="5"/>
  <c r="N90" i="5"/>
  <c r="N89" i="5"/>
  <c r="N87" i="5"/>
  <c r="N86" i="5"/>
  <c r="N85" i="5"/>
  <c r="N84" i="5"/>
  <c r="N83" i="5"/>
  <c r="N82" i="5"/>
  <c r="N81" i="5"/>
  <c r="N80" i="5"/>
  <c r="N79" i="5"/>
  <c r="N78" i="5"/>
  <c r="N77" i="5"/>
  <c r="N76" i="5"/>
  <c r="N75" i="5"/>
  <c r="N71" i="5"/>
  <c r="N70" i="5"/>
  <c r="N69" i="5"/>
  <c r="N66" i="5"/>
  <c r="N65" i="5"/>
  <c r="N64" i="5"/>
  <c r="N63" i="5"/>
  <c r="N62" i="5"/>
  <c r="N61" i="5"/>
  <c r="N60" i="5"/>
  <c r="N59" i="5"/>
  <c r="N58" i="5"/>
  <c r="N56" i="5"/>
  <c r="N55" i="5"/>
  <c r="N54" i="5"/>
  <c r="N52" i="5"/>
  <c r="N50" i="5"/>
  <c r="N49" i="5"/>
  <c r="N46" i="5"/>
  <c r="N44" i="5"/>
  <c r="N43" i="5"/>
  <c r="N42" i="5"/>
  <c r="N41" i="5"/>
  <c r="N34" i="5"/>
  <c r="N27" i="5"/>
  <c r="N23" i="5"/>
  <c r="N22" i="5"/>
  <c r="N20" i="5"/>
  <c r="N19" i="5"/>
  <c r="N17" i="5"/>
  <c r="N16" i="5"/>
  <c r="N15" i="5"/>
  <c r="N14" i="5"/>
  <c r="N10" i="5"/>
  <c r="N9" i="5"/>
  <c r="M125" i="5"/>
  <c r="M123" i="5"/>
  <c r="M122" i="5"/>
  <c r="M119" i="5"/>
  <c r="M118" i="5"/>
  <c r="M117" i="5"/>
  <c r="M116" i="5"/>
  <c r="M113" i="5"/>
  <c r="M111" i="5"/>
  <c r="M110" i="5"/>
  <c r="M109" i="5"/>
  <c r="M108" i="5"/>
  <c r="M107" i="5"/>
  <c r="M106" i="5"/>
  <c r="M105" i="5"/>
  <c r="M104" i="5"/>
  <c r="M103" i="5"/>
  <c r="M101" i="5"/>
  <c r="M99" i="5"/>
  <c r="M98" i="5"/>
  <c r="M97" i="5"/>
  <c r="M95" i="5"/>
  <c r="M94" i="5"/>
  <c r="M93" i="5"/>
  <c r="M92" i="5"/>
  <c r="M91" i="5"/>
  <c r="M90" i="5"/>
  <c r="M89" i="5"/>
  <c r="M87" i="5"/>
  <c r="M86" i="5"/>
  <c r="M85" i="5"/>
  <c r="M84" i="5"/>
  <c r="M83" i="5"/>
  <c r="M82" i="5"/>
  <c r="M81" i="5"/>
  <c r="M80" i="5"/>
  <c r="M79" i="5"/>
  <c r="M78" i="5"/>
  <c r="M77" i="5"/>
  <c r="M76" i="5"/>
  <c r="M75" i="5"/>
  <c r="M71" i="5"/>
  <c r="M70" i="5"/>
  <c r="M69" i="5"/>
  <c r="M66" i="5"/>
  <c r="M65" i="5"/>
  <c r="M64" i="5"/>
  <c r="M63" i="5"/>
  <c r="M62" i="5"/>
  <c r="M61" i="5"/>
  <c r="M60" i="5"/>
  <c r="M59" i="5"/>
  <c r="M58" i="5"/>
  <c r="M56" i="5"/>
  <c r="M55" i="5"/>
  <c r="M54" i="5"/>
  <c r="M52" i="5"/>
  <c r="M50" i="5"/>
  <c r="M49" i="5"/>
  <c r="M47" i="5"/>
  <c r="M37" i="5"/>
  <c r="M34" i="5"/>
  <c r="M30" i="5"/>
  <c r="M29" i="5"/>
  <c r="M27" i="5"/>
  <c r="M23" i="5"/>
  <c r="M22" i="5"/>
  <c r="M20" i="5"/>
  <c r="M19" i="5"/>
  <c r="M17" i="5"/>
  <c r="M15" i="5"/>
  <c r="M14" i="5"/>
  <c r="M12" i="5"/>
  <c r="M10" i="5"/>
  <c r="M9" i="5"/>
  <c r="L125" i="5"/>
  <c r="L123" i="5"/>
  <c r="L122" i="5"/>
  <c r="L118" i="5"/>
  <c r="L117" i="5"/>
  <c r="L116" i="5"/>
  <c r="L113" i="5"/>
  <c r="L112" i="5"/>
  <c r="L111" i="5"/>
  <c r="L110" i="5"/>
  <c r="L109" i="5"/>
  <c r="L108" i="5"/>
  <c r="L107" i="5"/>
  <c r="L106" i="5"/>
  <c r="L105" i="5"/>
  <c r="L104" i="5"/>
  <c r="L103" i="5"/>
  <c r="L101" i="5"/>
  <c r="L99" i="5"/>
  <c r="L98" i="5"/>
  <c r="L97" i="5"/>
  <c r="L95" i="5"/>
  <c r="L94" i="5"/>
  <c r="L93" i="5"/>
  <c r="L92" i="5"/>
  <c r="L91" i="5"/>
  <c r="L90" i="5"/>
  <c r="L89" i="5"/>
  <c r="L87" i="5"/>
  <c r="L86" i="5"/>
  <c r="L85" i="5"/>
  <c r="L84" i="5"/>
  <c r="L83" i="5"/>
  <c r="L82" i="5"/>
  <c r="L81" i="5"/>
  <c r="L80" i="5"/>
  <c r="L79" i="5"/>
  <c r="L78" i="5"/>
  <c r="L77" i="5"/>
  <c r="L76" i="5"/>
  <c r="L75" i="5"/>
  <c r="L71" i="5"/>
  <c r="L70" i="5"/>
  <c r="L69" i="5"/>
  <c r="L66" i="5"/>
  <c r="L65" i="5"/>
  <c r="L64" i="5"/>
  <c r="L63" i="5"/>
  <c r="L62" i="5"/>
  <c r="L61" i="5"/>
  <c r="L60" i="5"/>
  <c r="L59" i="5"/>
  <c r="L58" i="5"/>
  <c r="L56" i="5"/>
  <c r="L55" i="5"/>
  <c r="L54" i="5"/>
  <c r="L52" i="5"/>
  <c r="L50" i="5"/>
  <c r="L49" i="5"/>
  <c r="L47" i="5"/>
  <c r="L43" i="5"/>
  <c r="L37" i="5"/>
  <c r="L23" i="5"/>
  <c r="L22" i="5"/>
  <c r="L20" i="5"/>
  <c r="L19" i="5"/>
  <c r="L17" i="5"/>
  <c r="L15" i="5"/>
  <c r="L14" i="5"/>
  <c r="L12" i="5"/>
  <c r="L10" i="5"/>
  <c r="L9" i="5"/>
  <c r="K125" i="5"/>
  <c r="K123" i="5"/>
  <c r="K122" i="5"/>
  <c r="K118" i="5"/>
  <c r="K117" i="5"/>
  <c r="K116" i="5"/>
  <c r="K113" i="5"/>
  <c r="K111" i="5"/>
  <c r="K110" i="5"/>
  <c r="K109" i="5"/>
  <c r="K108" i="5"/>
  <c r="K107" i="5"/>
  <c r="K106" i="5"/>
  <c r="K105" i="5"/>
  <c r="K104" i="5"/>
  <c r="K103" i="5"/>
  <c r="K101" i="5"/>
  <c r="K99" i="5"/>
  <c r="K98" i="5"/>
  <c r="K97" i="5"/>
  <c r="K95" i="5"/>
  <c r="K94" i="5"/>
  <c r="K93" i="5"/>
  <c r="K92" i="5"/>
  <c r="K91" i="5"/>
  <c r="K90" i="5"/>
  <c r="K89" i="5"/>
  <c r="K87" i="5"/>
  <c r="K86" i="5"/>
  <c r="K85" i="5"/>
  <c r="K84" i="5"/>
  <c r="K83" i="5"/>
  <c r="K82" i="5"/>
  <c r="K81" i="5"/>
  <c r="K80" i="5"/>
  <c r="K79" i="5"/>
  <c r="K78" i="5"/>
  <c r="K77" i="5"/>
  <c r="K76" i="5"/>
  <c r="K75" i="5"/>
  <c r="K71" i="5"/>
  <c r="K70" i="5"/>
  <c r="K69" i="5"/>
  <c r="K66" i="5"/>
  <c r="K65" i="5"/>
  <c r="K64" i="5"/>
  <c r="K63" i="5"/>
  <c r="K62" i="5"/>
  <c r="K61" i="5"/>
  <c r="K60" i="5"/>
  <c r="K59" i="5"/>
  <c r="K58" i="5"/>
  <c r="K56" i="5"/>
  <c r="K55" i="5"/>
  <c r="K54" i="5"/>
  <c r="K53" i="5"/>
  <c r="K52" i="5"/>
  <c r="K50" i="5"/>
  <c r="K49" i="5"/>
  <c r="K47" i="5"/>
  <c r="K40" i="5"/>
  <c r="K33" i="5"/>
  <c r="K30" i="5"/>
  <c r="K23" i="5"/>
  <c r="K22" i="5"/>
  <c r="K20" i="5"/>
  <c r="K19" i="5"/>
  <c r="K17" i="5"/>
  <c r="K16" i="5"/>
  <c r="K15" i="5"/>
  <c r="K14" i="5"/>
  <c r="K11" i="5"/>
  <c r="K10" i="5"/>
  <c r="K9" i="5"/>
  <c r="J125" i="5"/>
  <c r="J123" i="5"/>
  <c r="J122" i="5"/>
  <c r="J118" i="5"/>
  <c r="J117" i="5"/>
  <c r="J116" i="5"/>
  <c r="J113" i="5"/>
  <c r="J111" i="5"/>
  <c r="J110" i="5"/>
  <c r="J109" i="5"/>
  <c r="J108" i="5"/>
  <c r="J107" i="5"/>
  <c r="J106" i="5"/>
  <c r="J105" i="5"/>
  <c r="J104" i="5"/>
  <c r="J103" i="5"/>
  <c r="J101" i="5"/>
  <c r="J99" i="5"/>
  <c r="J98" i="5"/>
  <c r="J97" i="5"/>
  <c r="J95" i="5"/>
  <c r="J94" i="5"/>
  <c r="J93" i="5"/>
  <c r="J92" i="5"/>
  <c r="J91" i="5"/>
  <c r="J90" i="5"/>
  <c r="J89" i="5"/>
  <c r="J87" i="5"/>
  <c r="J86" i="5"/>
  <c r="J85" i="5"/>
  <c r="J84" i="5"/>
  <c r="J83" i="5"/>
  <c r="J82" i="5"/>
  <c r="J81" i="5"/>
  <c r="J80" i="5"/>
  <c r="J79" i="5"/>
  <c r="J78" i="5"/>
  <c r="J77" i="5"/>
  <c r="J76" i="5"/>
  <c r="J75" i="5"/>
  <c r="J72" i="5"/>
  <c r="J71" i="5"/>
  <c r="J70" i="5"/>
  <c r="J69" i="5"/>
  <c r="J66" i="5"/>
  <c r="J65" i="5"/>
  <c r="J64" i="5"/>
  <c r="J63" i="5"/>
  <c r="J62" i="5"/>
  <c r="J61" i="5"/>
  <c r="J60" i="5"/>
  <c r="J56" i="5"/>
  <c r="J55" i="5"/>
  <c r="J54" i="5"/>
  <c r="J53" i="5"/>
  <c r="J52" i="5"/>
  <c r="J50" i="5"/>
  <c r="J49" i="5"/>
  <c r="J33" i="5"/>
  <c r="J32" i="5"/>
  <c r="J23" i="5"/>
  <c r="J22" i="5"/>
  <c r="J20" i="5"/>
  <c r="J19" i="5"/>
  <c r="J17" i="5"/>
  <c r="J15" i="5"/>
  <c r="J14" i="5"/>
  <c r="J13" i="5"/>
  <c r="J10" i="5"/>
  <c r="J9" i="5"/>
  <c r="I125" i="5"/>
  <c r="I123" i="5"/>
  <c r="I122" i="5"/>
  <c r="I118" i="5"/>
  <c r="I117" i="5"/>
  <c r="I116" i="5"/>
  <c r="I113" i="5"/>
  <c r="I111" i="5"/>
  <c r="I110" i="5"/>
  <c r="I109" i="5"/>
  <c r="I108" i="5"/>
  <c r="I107" i="5"/>
  <c r="I106" i="5"/>
  <c r="I105" i="5"/>
  <c r="I104" i="5"/>
  <c r="I103" i="5"/>
  <c r="I101" i="5"/>
  <c r="I99" i="5"/>
  <c r="I98" i="5"/>
  <c r="I97" i="5"/>
  <c r="I95" i="5"/>
  <c r="I94" i="5"/>
  <c r="I93" i="5"/>
  <c r="I91" i="5"/>
  <c r="I90" i="5"/>
  <c r="I87" i="5"/>
  <c r="I86" i="5"/>
  <c r="I85" i="5"/>
  <c r="I84" i="5"/>
  <c r="I83" i="5"/>
  <c r="I82" i="5"/>
  <c r="I81" i="5"/>
  <c r="I80" i="5"/>
  <c r="I79" i="5"/>
  <c r="I78" i="5"/>
  <c r="I77" i="5"/>
  <c r="I76" i="5"/>
  <c r="I71" i="5"/>
  <c r="I69" i="5"/>
  <c r="I66" i="5"/>
  <c r="I65" i="5"/>
  <c r="I64" i="5"/>
  <c r="I63" i="5"/>
  <c r="I62" i="5"/>
  <c r="I61" i="5"/>
  <c r="I60" i="5"/>
  <c r="I56" i="5"/>
  <c r="I55" i="5"/>
  <c r="I54" i="5"/>
  <c r="I53" i="5"/>
  <c r="I52" i="5"/>
  <c r="I50" i="5"/>
  <c r="I49" i="5"/>
  <c r="I47" i="5"/>
  <c r="I46" i="5"/>
  <c r="I42" i="5"/>
  <c r="I34" i="5"/>
  <c r="I30" i="5"/>
  <c r="I27" i="5"/>
  <c r="I22" i="5"/>
  <c r="I17" i="5"/>
  <c r="I16" i="5"/>
  <c r="I15" i="5"/>
  <c r="I14" i="5"/>
  <c r="I12" i="5"/>
  <c r="I11" i="5"/>
  <c r="I10" i="5"/>
  <c r="I9" i="5"/>
  <c r="H11" i="5"/>
  <c r="J11" i="5" s="1"/>
  <c r="A31" i="7"/>
  <c r="A31" i="8"/>
  <c r="A31" i="9"/>
  <c r="A31" i="10"/>
  <c r="A31" i="11"/>
  <c r="A31" i="12"/>
  <c r="A31" i="13"/>
  <c r="A31" i="14"/>
  <c r="A31" i="15"/>
  <c r="A31" i="16"/>
  <c r="A31" i="17"/>
  <c r="A31" i="18"/>
  <c r="A31" i="19"/>
  <c r="A31" i="20"/>
  <c r="A31" i="6"/>
  <c r="H10" i="5"/>
  <c r="H22" i="5"/>
  <c r="A1" i="20"/>
  <c r="A1" i="19"/>
  <c r="A1" i="18"/>
  <c r="A1" i="17"/>
  <c r="A1" i="16"/>
  <c r="A1" i="15"/>
  <c r="A1" i="14"/>
  <c r="A1" i="13"/>
  <c r="A1" i="10"/>
  <c r="A1" i="11"/>
  <c r="A1" i="12"/>
  <c r="A1" i="9"/>
  <c r="A1" i="8"/>
  <c r="A1" i="7"/>
  <c r="H4" i="5"/>
  <c r="A60" i="7"/>
  <c r="A60" i="8"/>
  <c r="A60" i="9"/>
  <c r="A60" i="10"/>
  <c r="A60" i="11"/>
  <c r="A60" i="12"/>
  <c r="A60" i="13"/>
  <c r="A60" i="14"/>
  <c r="A60" i="15"/>
  <c r="A60" i="16"/>
  <c r="A60" i="17"/>
  <c r="A60" i="18"/>
  <c r="A60" i="19"/>
  <c r="A60" i="20"/>
  <c r="A60" i="6"/>
  <c r="A56" i="7"/>
  <c r="A56" i="8"/>
  <c r="A56" i="9"/>
  <c r="A56" i="10"/>
  <c r="A56" i="11"/>
  <c r="A56" i="12"/>
  <c r="A56" i="13"/>
  <c r="A56" i="14"/>
  <c r="A56" i="15"/>
  <c r="A56" i="16"/>
  <c r="A56" i="17"/>
  <c r="A56" i="18"/>
  <c r="A56" i="19"/>
  <c r="A56" i="20"/>
  <c r="A56" i="6"/>
  <c r="A46" i="7"/>
  <c r="A46" i="8"/>
  <c r="A46" i="9"/>
  <c r="A46" i="10"/>
  <c r="A46" i="11"/>
  <c r="A46" i="12"/>
  <c r="A46" i="13"/>
  <c r="A46" i="14"/>
  <c r="A46" i="15"/>
  <c r="A46" i="16"/>
  <c r="A46" i="17"/>
  <c r="A46" i="18"/>
  <c r="A46" i="19"/>
  <c r="A46" i="20"/>
  <c r="A46" i="6"/>
  <c r="A41" i="7"/>
  <c r="A41" i="8"/>
  <c r="A41" i="9"/>
  <c r="A41" i="10"/>
  <c r="A41" i="11"/>
  <c r="A41" i="12"/>
  <c r="A41" i="13"/>
  <c r="A41" i="14"/>
  <c r="A41" i="15"/>
  <c r="A41" i="16"/>
  <c r="A41" i="17"/>
  <c r="A41" i="18"/>
  <c r="A41" i="19"/>
  <c r="A41" i="20"/>
  <c r="A41" i="6"/>
  <c r="A39" i="7"/>
  <c r="A39" i="8"/>
  <c r="A39" i="9"/>
  <c r="A39" i="10"/>
  <c r="A39" i="11"/>
  <c r="A39" i="12"/>
  <c r="A39" i="13"/>
  <c r="A39" i="14"/>
  <c r="A39" i="15"/>
  <c r="A39" i="16"/>
  <c r="A39" i="17"/>
  <c r="A39" i="18"/>
  <c r="A39" i="19"/>
  <c r="A39" i="20"/>
  <c r="A39" i="6"/>
  <c r="A18" i="7"/>
  <c r="A18" i="8"/>
  <c r="A18" i="9"/>
  <c r="A18" i="10"/>
  <c r="A18" i="11"/>
  <c r="A18" i="12"/>
  <c r="A18" i="13"/>
  <c r="A18" i="14"/>
  <c r="A18" i="15"/>
  <c r="A18" i="16"/>
  <c r="A18" i="17"/>
  <c r="A18" i="18"/>
  <c r="A18" i="19"/>
  <c r="A18" i="20"/>
  <c r="A18" i="6"/>
  <c r="A15" i="7"/>
  <c r="A15" i="8"/>
  <c r="A15" i="9"/>
  <c r="A15" i="10"/>
  <c r="A15" i="11"/>
  <c r="A15" i="12"/>
  <c r="A15" i="13"/>
  <c r="A15" i="14"/>
  <c r="A15" i="15"/>
  <c r="A15" i="16"/>
  <c r="A15" i="17"/>
  <c r="A15" i="18"/>
  <c r="A15" i="19"/>
  <c r="A15" i="20"/>
  <c r="A15" i="6"/>
  <c r="A13" i="7"/>
  <c r="A13" i="8"/>
  <c r="A13" i="9"/>
  <c r="A13" i="10"/>
  <c r="A13" i="11"/>
  <c r="A13" i="12"/>
  <c r="A13" i="13"/>
  <c r="A13" i="14"/>
  <c r="A13" i="15"/>
  <c r="A13" i="16"/>
  <c r="A13" i="17"/>
  <c r="A13" i="18"/>
  <c r="A13" i="19"/>
  <c r="A13" i="20"/>
  <c r="A13" i="6"/>
  <c r="A4" i="7"/>
  <c r="A4" i="8"/>
  <c r="A4" i="9"/>
  <c r="A4" i="10"/>
  <c r="A4" i="11"/>
  <c r="A4" i="12"/>
  <c r="A4" i="13"/>
  <c r="A4" i="14"/>
  <c r="A4" i="15"/>
  <c r="A4" i="16"/>
  <c r="A4" i="17"/>
  <c r="A4" i="18"/>
  <c r="A4" i="19"/>
  <c r="A4" i="20"/>
  <c r="A4" i="6"/>
  <c r="C60" i="7"/>
  <c r="C60" i="8"/>
  <c r="C60" i="9"/>
  <c r="C60" i="10"/>
  <c r="C60" i="11"/>
  <c r="C60" i="12"/>
  <c r="C60" i="13"/>
  <c r="C60" i="14"/>
  <c r="C60" i="15"/>
  <c r="C60" i="16"/>
  <c r="C60" i="17"/>
  <c r="C60" i="18"/>
  <c r="C60" i="19"/>
  <c r="C60" i="20"/>
  <c r="C60" i="6"/>
  <c r="B104" i="7"/>
  <c r="C104" i="7"/>
  <c r="B105" i="7"/>
  <c r="C105" i="7"/>
  <c r="B106" i="7"/>
  <c r="C106" i="7"/>
  <c r="B107" i="7"/>
  <c r="C107" i="7"/>
  <c r="B108" i="7"/>
  <c r="C108" i="7"/>
  <c r="B109" i="7"/>
  <c r="C109" i="7"/>
  <c r="B104" i="8"/>
  <c r="C104" i="8"/>
  <c r="B105" i="8"/>
  <c r="C105" i="8"/>
  <c r="B106" i="8"/>
  <c r="C106" i="8"/>
  <c r="B107" i="8"/>
  <c r="C107" i="8"/>
  <c r="B108" i="8"/>
  <c r="C108" i="8"/>
  <c r="B109" i="8"/>
  <c r="C109" i="8"/>
  <c r="B104" i="9"/>
  <c r="C104" i="9"/>
  <c r="B105" i="9"/>
  <c r="C105" i="9"/>
  <c r="B106" i="9"/>
  <c r="C106" i="9"/>
  <c r="B107" i="9"/>
  <c r="C107" i="9"/>
  <c r="B108" i="9"/>
  <c r="C108" i="9"/>
  <c r="B109" i="9"/>
  <c r="C109" i="9"/>
  <c r="B104" i="10"/>
  <c r="C104" i="10"/>
  <c r="B105" i="10"/>
  <c r="C105" i="10"/>
  <c r="B106" i="10"/>
  <c r="C106" i="10"/>
  <c r="B107" i="10"/>
  <c r="C107" i="10"/>
  <c r="B108" i="10"/>
  <c r="C108" i="10"/>
  <c r="B109" i="10"/>
  <c r="C109" i="10"/>
  <c r="B104" i="11"/>
  <c r="C104" i="11"/>
  <c r="B105" i="11"/>
  <c r="C105" i="11"/>
  <c r="B106" i="11"/>
  <c r="C106" i="11"/>
  <c r="B107" i="11"/>
  <c r="C107" i="11"/>
  <c r="B108" i="11"/>
  <c r="C108" i="11"/>
  <c r="B109" i="11"/>
  <c r="C109" i="11"/>
  <c r="B104" i="12"/>
  <c r="C104" i="12"/>
  <c r="B105" i="12"/>
  <c r="C105" i="12"/>
  <c r="B106" i="12"/>
  <c r="C106" i="12"/>
  <c r="B107" i="12"/>
  <c r="C107" i="12"/>
  <c r="B108" i="12"/>
  <c r="C108" i="12"/>
  <c r="B109" i="12"/>
  <c r="C109" i="12"/>
  <c r="B104" i="13"/>
  <c r="C104" i="13"/>
  <c r="B105" i="13"/>
  <c r="C105" i="13"/>
  <c r="B106" i="13"/>
  <c r="C106" i="13"/>
  <c r="B107" i="13"/>
  <c r="C107" i="13"/>
  <c r="B108" i="13"/>
  <c r="C108" i="13"/>
  <c r="B109" i="13"/>
  <c r="C109" i="13"/>
  <c r="B104" i="14"/>
  <c r="C104" i="14"/>
  <c r="B105" i="14"/>
  <c r="C105" i="14"/>
  <c r="B106" i="14"/>
  <c r="C106" i="14"/>
  <c r="B107" i="14"/>
  <c r="C107" i="14"/>
  <c r="B108" i="14"/>
  <c r="C108" i="14"/>
  <c r="B109" i="14"/>
  <c r="C109" i="14"/>
  <c r="B104" i="15"/>
  <c r="C104" i="15"/>
  <c r="B105" i="15"/>
  <c r="C105" i="15"/>
  <c r="B106" i="15"/>
  <c r="C106" i="15"/>
  <c r="B107" i="15"/>
  <c r="C107" i="15"/>
  <c r="B108" i="15"/>
  <c r="C108" i="15"/>
  <c r="B109" i="15"/>
  <c r="C109" i="15"/>
  <c r="B104" i="16"/>
  <c r="C104" i="16"/>
  <c r="B105" i="16"/>
  <c r="C105" i="16"/>
  <c r="B106" i="16"/>
  <c r="C106" i="16"/>
  <c r="B107" i="16"/>
  <c r="C107" i="16"/>
  <c r="B108" i="16"/>
  <c r="C108" i="16"/>
  <c r="B109" i="16"/>
  <c r="C109" i="16"/>
  <c r="B104" i="17"/>
  <c r="C104" i="17"/>
  <c r="B105" i="17"/>
  <c r="C105" i="17"/>
  <c r="B106" i="17"/>
  <c r="C106" i="17"/>
  <c r="B107" i="17"/>
  <c r="C107" i="17"/>
  <c r="B108" i="17"/>
  <c r="C108" i="17"/>
  <c r="B109" i="17"/>
  <c r="C109" i="17"/>
  <c r="B104" i="18"/>
  <c r="C104" i="18"/>
  <c r="B105" i="18"/>
  <c r="C105" i="18"/>
  <c r="B106" i="18"/>
  <c r="C106" i="18"/>
  <c r="B107" i="18"/>
  <c r="C107" i="18"/>
  <c r="B108" i="18"/>
  <c r="C108" i="18"/>
  <c r="B109" i="18"/>
  <c r="C109" i="18"/>
  <c r="B104" i="19"/>
  <c r="C104" i="19"/>
  <c r="B105" i="19"/>
  <c r="C105" i="19"/>
  <c r="B106" i="19"/>
  <c r="C106" i="19"/>
  <c r="B107" i="19"/>
  <c r="C107" i="19"/>
  <c r="B108" i="19"/>
  <c r="C108" i="19"/>
  <c r="B109" i="19"/>
  <c r="C109" i="19"/>
  <c r="B104" i="20"/>
  <c r="C104" i="20"/>
  <c r="B105" i="20"/>
  <c r="C105" i="20"/>
  <c r="B106" i="20"/>
  <c r="C106" i="20"/>
  <c r="B107" i="20"/>
  <c r="C107" i="20"/>
  <c r="B108" i="20"/>
  <c r="C108" i="20"/>
  <c r="B109" i="20"/>
  <c r="C109" i="20"/>
  <c r="B104" i="6"/>
  <c r="C104" i="6"/>
  <c r="B105" i="6"/>
  <c r="C105" i="6"/>
  <c r="B106" i="6"/>
  <c r="C106" i="6"/>
  <c r="B107" i="6"/>
  <c r="C107" i="6"/>
  <c r="B108" i="6"/>
  <c r="C108" i="6"/>
  <c r="B109" i="6"/>
  <c r="C109" i="6"/>
  <c r="B99" i="7"/>
  <c r="C99" i="7"/>
  <c r="B100" i="7"/>
  <c r="C100" i="7"/>
  <c r="B101" i="7"/>
  <c r="C101" i="7"/>
  <c r="B102" i="7"/>
  <c r="C102" i="7"/>
  <c r="B103" i="7"/>
  <c r="C103" i="7"/>
  <c r="B99" i="8"/>
  <c r="C99" i="8"/>
  <c r="B100" i="8"/>
  <c r="C100" i="8"/>
  <c r="B101" i="8"/>
  <c r="C101" i="8"/>
  <c r="B102" i="8"/>
  <c r="C102" i="8"/>
  <c r="B103" i="8"/>
  <c r="C103" i="8"/>
  <c r="B99" i="9"/>
  <c r="C99" i="9"/>
  <c r="B100" i="9"/>
  <c r="C100" i="9"/>
  <c r="B101" i="9"/>
  <c r="C101" i="9"/>
  <c r="B102" i="9"/>
  <c r="C102" i="9"/>
  <c r="B103" i="9"/>
  <c r="C103" i="9"/>
  <c r="B99" i="10"/>
  <c r="C99" i="10"/>
  <c r="B100" i="10"/>
  <c r="C100" i="10"/>
  <c r="B101" i="10"/>
  <c r="C101" i="10"/>
  <c r="B102" i="10"/>
  <c r="C102" i="10"/>
  <c r="B103" i="10"/>
  <c r="C103" i="10"/>
  <c r="B99" i="11"/>
  <c r="C99" i="11"/>
  <c r="B100" i="11"/>
  <c r="C100" i="11"/>
  <c r="B101" i="11"/>
  <c r="C101" i="11"/>
  <c r="B102" i="11"/>
  <c r="C102" i="11"/>
  <c r="B103" i="11"/>
  <c r="C103" i="11"/>
  <c r="B99" i="12"/>
  <c r="C99" i="12"/>
  <c r="B100" i="12"/>
  <c r="C100" i="12"/>
  <c r="B101" i="12"/>
  <c r="C101" i="12"/>
  <c r="B102" i="12"/>
  <c r="C102" i="12"/>
  <c r="B103" i="12"/>
  <c r="C103" i="12"/>
  <c r="B99" i="13"/>
  <c r="C99" i="13"/>
  <c r="B100" i="13"/>
  <c r="C100" i="13"/>
  <c r="B101" i="13"/>
  <c r="C101" i="13"/>
  <c r="B102" i="13"/>
  <c r="C102" i="13"/>
  <c r="B103" i="13"/>
  <c r="C103" i="13"/>
  <c r="B99" i="14"/>
  <c r="C99" i="14"/>
  <c r="B100" i="14"/>
  <c r="C100" i="14"/>
  <c r="B101" i="14"/>
  <c r="C101" i="14"/>
  <c r="B102" i="14"/>
  <c r="C102" i="14"/>
  <c r="B103" i="14"/>
  <c r="C103" i="14"/>
  <c r="B99" i="15"/>
  <c r="C99" i="15"/>
  <c r="B100" i="15"/>
  <c r="C100" i="15"/>
  <c r="B101" i="15"/>
  <c r="C101" i="15"/>
  <c r="B102" i="15"/>
  <c r="C102" i="15"/>
  <c r="B103" i="15"/>
  <c r="C103" i="15"/>
  <c r="B99" i="16"/>
  <c r="C99" i="16"/>
  <c r="B100" i="16"/>
  <c r="C100" i="16"/>
  <c r="B101" i="16"/>
  <c r="C101" i="16"/>
  <c r="B102" i="16"/>
  <c r="C102" i="16"/>
  <c r="B103" i="16"/>
  <c r="C103" i="16"/>
  <c r="B99" i="17"/>
  <c r="C99" i="17"/>
  <c r="B100" i="17"/>
  <c r="C100" i="17"/>
  <c r="B101" i="17"/>
  <c r="C101" i="17"/>
  <c r="B102" i="17"/>
  <c r="C102" i="17"/>
  <c r="B103" i="17"/>
  <c r="C103" i="17"/>
  <c r="B99" i="18"/>
  <c r="C99" i="18"/>
  <c r="B100" i="18"/>
  <c r="C100" i="18"/>
  <c r="B101" i="18"/>
  <c r="C101" i="18"/>
  <c r="B102" i="18"/>
  <c r="C102" i="18"/>
  <c r="B103" i="18"/>
  <c r="C103" i="18"/>
  <c r="B99" i="19"/>
  <c r="C99" i="19"/>
  <c r="B100" i="19"/>
  <c r="C100" i="19"/>
  <c r="B101" i="19"/>
  <c r="C101" i="19"/>
  <c r="B102" i="19"/>
  <c r="C102" i="19"/>
  <c r="B103" i="19"/>
  <c r="C103" i="19"/>
  <c r="B99" i="20"/>
  <c r="C99" i="20"/>
  <c r="B100" i="20"/>
  <c r="C100" i="20"/>
  <c r="B101" i="20"/>
  <c r="C101" i="20"/>
  <c r="B102" i="20"/>
  <c r="C102" i="20"/>
  <c r="B103" i="20"/>
  <c r="C103" i="20"/>
  <c r="B99" i="6"/>
  <c r="C99" i="6"/>
  <c r="B100" i="6"/>
  <c r="C100" i="6"/>
  <c r="B101" i="6"/>
  <c r="C101" i="6"/>
  <c r="B102" i="6"/>
  <c r="C102" i="6"/>
  <c r="B103" i="6"/>
  <c r="C103" i="6"/>
  <c r="C98" i="7"/>
  <c r="C98" i="8"/>
  <c r="C98" i="9"/>
  <c r="C98" i="10"/>
  <c r="C98" i="11"/>
  <c r="C98" i="12"/>
  <c r="C98" i="13"/>
  <c r="C98" i="14"/>
  <c r="C98" i="15"/>
  <c r="C98" i="16"/>
  <c r="C98" i="17"/>
  <c r="C98" i="18"/>
  <c r="C98" i="19"/>
  <c r="C98" i="20"/>
  <c r="C98" i="6"/>
  <c r="B98" i="7"/>
  <c r="B98" i="8"/>
  <c r="B98" i="9"/>
  <c r="B98" i="10"/>
  <c r="B98" i="11"/>
  <c r="B98" i="12"/>
  <c r="B98" i="13"/>
  <c r="B98" i="14"/>
  <c r="B98" i="15"/>
  <c r="B98" i="16"/>
  <c r="B98" i="17"/>
  <c r="B98" i="18"/>
  <c r="B98" i="19"/>
  <c r="B98" i="20"/>
  <c r="B98" i="6"/>
  <c r="B94" i="7"/>
  <c r="C94" i="7"/>
  <c r="B95" i="7"/>
  <c r="C95" i="7"/>
  <c r="B96" i="7"/>
  <c r="C96" i="7"/>
  <c r="B97" i="7"/>
  <c r="C97" i="7"/>
  <c r="B94" i="8"/>
  <c r="C94" i="8"/>
  <c r="B95" i="8"/>
  <c r="C95" i="8"/>
  <c r="B96" i="8"/>
  <c r="C96" i="8"/>
  <c r="B97" i="8"/>
  <c r="C97" i="8"/>
  <c r="B94" i="9"/>
  <c r="C94" i="9"/>
  <c r="B95" i="9"/>
  <c r="C95" i="9"/>
  <c r="B96" i="9"/>
  <c r="C96" i="9"/>
  <c r="B97" i="9"/>
  <c r="C97" i="9"/>
  <c r="B94" i="10"/>
  <c r="C94" i="10"/>
  <c r="B95" i="10"/>
  <c r="C95" i="10"/>
  <c r="B96" i="10"/>
  <c r="C96" i="10"/>
  <c r="B97" i="10"/>
  <c r="C97" i="10"/>
  <c r="B94" i="11"/>
  <c r="C94" i="11"/>
  <c r="B95" i="11"/>
  <c r="C95" i="11"/>
  <c r="B96" i="11"/>
  <c r="C96" i="11"/>
  <c r="B97" i="11"/>
  <c r="C97" i="11"/>
  <c r="B94" i="12"/>
  <c r="C94" i="12"/>
  <c r="B95" i="12"/>
  <c r="C95" i="12"/>
  <c r="B96" i="12"/>
  <c r="C96" i="12"/>
  <c r="B97" i="12"/>
  <c r="C97" i="12"/>
  <c r="B94" i="13"/>
  <c r="C94" i="13"/>
  <c r="B95" i="13"/>
  <c r="C95" i="13"/>
  <c r="B96" i="13"/>
  <c r="C96" i="13"/>
  <c r="B97" i="13"/>
  <c r="C97" i="13"/>
  <c r="B94" i="14"/>
  <c r="C94" i="14"/>
  <c r="B95" i="14"/>
  <c r="C95" i="14"/>
  <c r="B96" i="14"/>
  <c r="C96" i="14"/>
  <c r="B97" i="14"/>
  <c r="C97" i="14"/>
  <c r="B94" i="15"/>
  <c r="C94" i="15"/>
  <c r="B95" i="15"/>
  <c r="C95" i="15"/>
  <c r="B96" i="15"/>
  <c r="C96" i="15"/>
  <c r="B97" i="15"/>
  <c r="C97" i="15"/>
  <c r="B94" i="16"/>
  <c r="C94" i="16"/>
  <c r="B95" i="16"/>
  <c r="C95" i="16"/>
  <c r="B96" i="16"/>
  <c r="C96" i="16"/>
  <c r="B97" i="16"/>
  <c r="C97" i="16"/>
  <c r="B94" i="17"/>
  <c r="C94" i="17"/>
  <c r="B95" i="17"/>
  <c r="C95" i="17"/>
  <c r="B96" i="17"/>
  <c r="C96" i="17"/>
  <c r="B97" i="17"/>
  <c r="C97" i="17"/>
  <c r="B94" i="18"/>
  <c r="C94" i="18"/>
  <c r="B95" i="18"/>
  <c r="C95" i="18"/>
  <c r="B96" i="18"/>
  <c r="C96" i="18"/>
  <c r="B97" i="18"/>
  <c r="C97" i="18"/>
  <c r="B94" i="19"/>
  <c r="C94" i="19"/>
  <c r="B95" i="19"/>
  <c r="C95" i="19"/>
  <c r="B96" i="19"/>
  <c r="C96" i="19"/>
  <c r="B97" i="19"/>
  <c r="C97" i="19"/>
  <c r="B94" i="20"/>
  <c r="C94" i="20"/>
  <c r="B95" i="20"/>
  <c r="C95" i="20"/>
  <c r="B96" i="20"/>
  <c r="C96" i="20"/>
  <c r="B97" i="20"/>
  <c r="C97" i="20"/>
  <c r="B94" i="6"/>
  <c r="C94" i="6"/>
  <c r="B95" i="6"/>
  <c r="C95" i="6"/>
  <c r="B96" i="6"/>
  <c r="C96" i="6"/>
  <c r="B97" i="6"/>
  <c r="C97" i="6"/>
  <c r="B88" i="7"/>
  <c r="C88" i="7"/>
  <c r="B89" i="7"/>
  <c r="C89" i="7"/>
  <c r="B90" i="7"/>
  <c r="C90" i="7"/>
  <c r="B91" i="7"/>
  <c r="C91" i="7"/>
  <c r="B92" i="7"/>
  <c r="C92" i="7"/>
  <c r="B93" i="7"/>
  <c r="C93" i="7"/>
  <c r="B88" i="8"/>
  <c r="C88" i="8"/>
  <c r="B89" i="8"/>
  <c r="C89" i="8"/>
  <c r="B90" i="8"/>
  <c r="C90" i="8"/>
  <c r="B91" i="8"/>
  <c r="C91" i="8"/>
  <c r="B92" i="8"/>
  <c r="C92" i="8"/>
  <c r="B93" i="8"/>
  <c r="C93" i="8"/>
  <c r="B88" i="9"/>
  <c r="C88" i="9"/>
  <c r="B89" i="9"/>
  <c r="C89" i="9"/>
  <c r="B90" i="9"/>
  <c r="C90" i="9"/>
  <c r="B91" i="9"/>
  <c r="C91" i="9"/>
  <c r="B92" i="9"/>
  <c r="C92" i="9"/>
  <c r="B93" i="9"/>
  <c r="C93" i="9"/>
  <c r="B88" i="10"/>
  <c r="C88" i="10"/>
  <c r="B89" i="10"/>
  <c r="C89" i="10"/>
  <c r="B90" i="10"/>
  <c r="C90" i="10"/>
  <c r="B91" i="10"/>
  <c r="C91" i="10"/>
  <c r="B92" i="10"/>
  <c r="C92" i="10"/>
  <c r="B93" i="10"/>
  <c r="C93" i="10"/>
  <c r="B88" i="11"/>
  <c r="C88" i="11"/>
  <c r="B89" i="11"/>
  <c r="C89" i="11"/>
  <c r="B90" i="11"/>
  <c r="C90" i="11"/>
  <c r="B91" i="11"/>
  <c r="C91" i="11"/>
  <c r="B92" i="11"/>
  <c r="C92" i="11"/>
  <c r="B93" i="11"/>
  <c r="C93" i="11"/>
  <c r="B88" i="12"/>
  <c r="C88" i="12"/>
  <c r="B89" i="12"/>
  <c r="C89" i="12"/>
  <c r="B90" i="12"/>
  <c r="C90" i="12"/>
  <c r="B91" i="12"/>
  <c r="C91" i="12"/>
  <c r="B92" i="12"/>
  <c r="C92" i="12"/>
  <c r="B93" i="12"/>
  <c r="C93" i="12"/>
  <c r="B88" i="13"/>
  <c r="C88" i="13"/>
  <c r="B89" i="13"/>
  <c r="C89" i="13"/>
  <c r="B90" i="13"/>
  <c r="C90" i="13"/>
  <c r="B91" i="13"/>
  <c r="C91" i="13"/>
  <c r="B92" i="13"/>
  <c r="C92" i="13"/>
  <c r="B93" i="13"/>
  <c r="C93" i="13"/>
  <c r="B88" i="14"/>
  <c r="C88" i="14"/>
  <c r="B89" i="14"/>
  <c r="C89" i="14"/>
  <c r="B90" i="14"/>
  <c r="C90" i="14"/>
  <c r="B91" i="14"/>
  <c r="C91" i="14"/>
  <c r="B92" i="14"/>
  <c r="C92" i="14"/>
  <c r="B93" i="14"/>
  <c r="C93" i="14"/>
  <c r="B88" i="15"/>
  <c r="C88" i="15"/>
  <c r="B89" i="15"/>
  <c r="C89" i="15"/>
  <c r="B90" i="15"/>
  <c r="C90" i="15"/>
  <c r="B91" i="15"/>
  <c r="C91" i="15"/>
  <c r="B92" i="15"/>
  <c r="C92" i="15"/>
  <c r="B93" i="15"/>
  <c r="C93" i="15"/>
  <c r="B88" i="16"/>
  <c r="C88" i="16"/>
  <c r="B89" i="16"/>
  <c r="C89" i="16"/>
  <c r="B90" i="16"/>
  <c r="C90" i="16"/>
  <c r="B91" i="16"/>
  <c r="C91" i="16"/>
  <c r="B92" i="16"/>
  <c r="C92" i="16"/>
  <c r="B93" i="16"/>
  <c r="C93" i="16"/>
  <c r="B88" i="17"/>
  <c r="C88" i="17"/>
  <c r="B89" i="17"/>
  <c r="C89" i="17"/>
  <c r="B90" i="17"/>
  <c r="C90" i="17"/>
  <c r="B91" i="17"/>
  <c r="C91" i="17"/>
  <c r="B92" i="17"/>
  <c r="C92" i="17"/>
  <c r="B93" i="17"/>
  <c r="C93" i="17"/>
  <c r="B88" i="18"/>
  <c r="C88" i="18"/>
  <c r="B89" i="18"/>
  <c r="C89" i="18"/>
  <c r="B90" i="18"/>
  <c r="C90" i="18"/>
  <c r="B91" i="18"/>
  <c r="C91" i="18"/>
  <c r="B92" i="18"/>
  <c r="C92" i="18"/>
  <c r="B93" i="18"/>
  <c r="C93" i="18"/>
  <c r="B88" i="19"/>
  <c r="C88" i="19"/>
  <c r="B89" i="19"/>
  <c r="C89" i="19"/>
  <c r="B90" i="19"/>
  <c r="C90" i="19"/>
  <c r="B91" i="19"/>
  <c r="C91" i="19"/>
  <c r="B92" i="19"/>
  <c r="C92" i="19"/>
  <c r="B93" i="19"/>
  <c r="C93" i="19"/>
  <c r="B88" i="20"/>
  <c r="C88" i="20"/>
  <c r="B89" i="20"/>
  <c r="C89" i="20"/>
  <c r="B90" i="20"/>
  <c r="C90" i="20"/>
  <c r="B91" i="20"/>
  <c r="C91" i="20"/>
  <c r="B92" i="20"/>
  <c r="C92" i="20"/>
  <c r="B93" i="20"/>
  <c r="C93" i="20"/>
  <c r="B88" i="6"/>
  <c r="C88" i="6"/>
  <c r="B89" i="6"/>
  <c r="C89" i="6"/>
  <c r="B90" i="6"/>
  <c r="C90" i="6"/>
  <c r="B91" i="6"/>
  <c r="C91" i="6"/>
  <c r="B92" i="6"/>
  <c r="C92" i="6"/>
  <c r="B93" i="6"/>
  <c r="C93" i="6"/>
  <c r="C87" i="7"/>
  <c r="C87" i="8"/>
  <c r="C87" i="9"/>
  <c r="C87" i="10"/>
  <c r="C87" i="11"/>
  <c r="C87" i="12"/>
  <c r="C87" i="13"/>
  <c r="C87" i="14"/>
  <c r="C87" i="15"/>
  <c r="C87" i="16"/>
  <c r="C87" i="17"/>
  <c r="C87" i="18"/>
  <c r="C87" i="19"/>
  <c r="C87" i="20"/>
  <c r="C87" i="6"/>
  <c r="B87" i="7"/>
  <c r="B87" i="8"/>
  <c r="B87" i="9"/>
  <c r="B87" i="10"/>
  <c r="B87" i="11"/>
  <c r="B87" i="12"/>
  <c r="B87" i="13"/>
  <c r="B87" i="14"/>
  <c r="B87" i="15"/>
  <c r="B87" i="16"/>
  <c r="B87" i="17"/>
  <c r="B87" i="18"/>
  <c r="B87" i="19"/>
  <c r="B87" i="20"/>
  <c r="B87" i="6"/>
  <c r="B81" i="7"/>
  <c r="C81" i="7"/>
  <c r="B82" i="7"/>
  <c r="C82" i="7"/>
  <c r="B83" i="7"/>
  <c r="C83" i="7"/>
  <c r="B84" i="7"/>
  <c r="C84" i="7"/>
  <c r="B85" i="7"/>
  <c r="C85" i="7"/>
  <c r="B86" i="7"/>
  <c r="C86" i="7"/>
  <c r="B81" i="8"/>
  <c r="C81" i="8"/>
  <c r="B82" i="8"/>
  <c r="C82" i="8"/>
  <c r="B83" i="8"/>
  <c r="C83" i="8"/>
  <c r="B84" i="8"/>
  <c r="C84" i="8"/>
  <c r="B85" i="8"/>
  <c r="C85" i="8"/>
  <c r="B86" i="8"/>
  <c r="C86" i="8"/>
  <c r="B81" i="9"/>
  <c r="C81" i="9"/>
  <c r="B82" i="9"/>
  <c r="C82" i="9"/>
  <c r="B83" i="9"/>
  <c r="C83" i="9"/>
  <c r="B84" i="9"/>
  <c r="C84" i="9"/>
  <c r="B85" i="9"/>
  <c r="C85" i="9"/>
  <c r="B86" i="9"/>
  <c r="C86" i="9"/>
  <c r="B81" i="10"/>
  <c r="C81" i="10"/>
  <c r="B82" i="10"/>
  <c r="C82" i="10"/>
  <c r="B83" i="10"/>
  <c r="C83" i="10"/>
  <c r="B84" i="10"/>
  <c r="C84" i="10"/>
  <c r="B85" i="10"/>
  <c r="C85" i="10"/>
  <c r="B86" i="10"/>
  <c r="C86" i="10"/>
  <c r="B81" i="11"/>
  <c r="C81" i="11"/>
  <c r="B82" i="11"/>
  <c r="C82" i="11"/>
  <c r="B83" i="11"/>
  <c r="C83" i="11"/>
  <c r="B84" i="11"/>
  <c r="C84" i="11"/>
  <c r="B85" i="11"/>
  <c r="C85" i="11"/>
  <c r="B86" i="11"/>
  <c r="C86" i="11"/>
  <c r="B81" i="12"/>
  <c r="C81" i="12"/>
  <c r="B82" i="12"/>
  <c r="C82" i="12"/>
  <c r="B83" i="12"/>
  <c r="C83" i="12"/>
  <c r="B84" i="12"/>
  <c r="C84" i="12"/>
  <c r="B85" i="12"/>
  <c r="C85" i="12"/>
  <c r="B86" i="12"/>
  <c r="C86" i="12"/>
  <c r="B81" i="13"/>
  <c r="C81" i="13"/>
  <c r="B82" i="13"/>
  <c r="C82" i="13"/>
  <c r="B83" i="13"/>
  <c r="C83" i="13"/>
  <c r="B84" i="13"/>
  <c r="C84" i="13"/>
  <c r="B85" i="13"/>
  <c r="C85" i="13"/>
  <c r="B86" i="13"/>
  <c r="C86" i="13"/>
  <c r="B81" i="14"/>
  <c r="C81" i="14"/>
  <c r="B82" i="14"/>
  <c r="C82" i="14"/>
  <c r="B83" i="14"/>
  <c r="C83" i="14"/>
  <c r="B84" i="14"/>
  <c r="C84" i="14"/>
  <c r="B85" i="14"/>
  <c r="C85" i="14"/>
  <c r="B86" i="14"/>
  <c r="C86" i="14"/>
  <c r="B81" i="15"/>
  <c r="C81" i="15"/>
  <c r="B82" i="15"/>
  <c r="C82" i="15"/>
  <c r="B83" i="15"/>
  <c r="C83" i="15"/>
  <c r="B84" i="15"/>
  <c r="C84" i="15"/>
  <c r="B85" i="15"/>
  <c r="C85" i="15"/>
  <c r="B86" i="15"/>
  <c r="C86" i="15"/>
  <c r="B81" i="16"/>
  <c r="C81" i="16"/>
  <c r="B82" i="16"/>
  <c r="C82" i="16"/>
  <c r="B83" i="16"/>
  <c r="C83" i="16"/>
  <c r="B84" i="16"/>
  <c r="C84" i="16"/>
  <c r="B85" i="16"/>
  <c r="C85" i="16"/>
  <c r="B86" i="16"/>
  <c r="C86" i="16"/>
  <c r="B81" i="17"/>
  <c r="C81" i="17"/>
  <c r="B82" i="17"/>
  <c r="C82" i="17"/>
  <c r="B83" i="17"/>
  <c r="C83" i="17"/>
  <c r="B84" i="17"/>
  <c r="C84" i="17"/>
  <c r="B85" i="17"/>
  <c r="C85" i="17"/>
  <c r="B86" i="17"/>
  <c r="C86" i="17"/>
  <c r="B81" i="18"/>
  <c r="C81" i="18"/>
  <c r="B82" i="18"/>
  <c r="C82" i="18"/>
  <c r="B83" i="18"/>
  <c r="C83" i="18"/>
  <c r="B84" i="18"/>
  <c r="C84" i="18"/>
  <c r="B85" i="18"/>
  <c r="C85" i="18"/>
  <c r="B86" i="18"/>
  <c r="C86" i="18"/>
  <c r="B81" i="19"/>
  <c r="C81" i="19"/>
  <c r="B82" i="19"/>
  <c r="C82" i="19"/>
  <c r="B83" i="19"/>
  <c r="C83" i="19"/>
  <c r="B84" i="19"/>
  <c r="C84" i="19"/>
  <c r="B85" i="19"/>
  <c r="C85" i="19"/>
  <c r="B86" i="19"/>
  <c r="C86" i="19"/>
  <c r="B81" i="20"/>
  <c r="C81" i="20"/>
  <c r="B82" i="20"/>
  <c r="C82" i="20"/>
  <c r="B83" i="20"/>
  <c r="C83" i="20"/>
  <c r="B84" i="20"/>
  <c r="C84" i="20"/>
  <c r="B85" i="20"/>
  <c r="C85" i="20"/>
  <c r="B86" i="20"/>
  <c r="C86" i="20"/>
  <c r="B81" i="6"/>
  <c r="C81" i="6"/>
  <c r="B82" i="6"/>
  <c r="C82" i="6"/>
  <c r="B83" i="6"/>
  <c r="C83" i="6"/>
  <c r="B84" i="6"/>
  <c r="C84" i="6"/>
  <c r="B85" i="6"/>
  <c r="C85" i="6"/>
  <c r="B86" i="6"/>
  <c r="C86" i="6"/>
  <c r="B75" i="7"/>
  <c r="C75" i="7"/>
  <c r="B76" i="7"/>
  <c r="C76" i="7"/>
  <c r="B77" i="7"/>
  <c r="C77" i="7"/>
  <c r="B78" i="7"/>
  <c r="C78" i="7"/>
  <c r="B79" i="7"/>
  <c r="C79" i="7"/>
  <c r="B80" i="7"/>
  <c r="C80" i="7"/>
  <c r="B75" i="8"/>
  <c r="C75" i="8"/>
  <c r="B76" i="8"/>
  <c r="C76" i="8"/>
  <c r="B77" i="8"/>
  <c r="C77" i="8"/>
  <c r="B78" i="8"/>
  <c r="C78" i="8"/>
  <c r="B79" i="8"/>
  <c r="C79" i="8"/>
  <c r="B80" i="8"/>
  <c r="C80" i="8"/>
  <c r="B75" i="9"/>
  <c r="C75" i="9"/>
  <c r="B76" i="9"/>
  <c r="C76" i="9"/>
  <c r="B77" i="9"/>
  <c r="C77" i="9"/>
  <c r="B78" i="9"/>
  <c r="C78" i="9"/>
  <c r="B79" i="9"/>
  <c r="C79" i="9"/>
  <c r="B80" i="9"/>
  <c r="C80" i="9"/>
  <c r="B75" i="10"/>
  <c r="C75" i="10"/>
  <c r="B76" i="10"/>
  <c r="C76" i="10"/>
  <c r="B77" i="10"/>
  <c r="C77" i="10"/>
  <c r="B78" i="10"/>
  <c r="C78" i="10"/>
  <c r="B79" i="10"/>
  <c r="C79" i="10"/>
  <c r="B80" i="10"/>
  <c r="C80" i="10"/>
  <c r="B75" i="11"/>
  <c r="C75" i="11"/>
  <c r="B76" i="11"/>
  <c r="C76" i="11"/>
  <c r="B77" i="11"/>
  <c r="C77" i="11"/>
  <c r="B78" i="11"/>
  <c r="C78" i="11"/>
  <c r="B79" i="11"/>
  <c r="C79" i="11"/>
  <c r="B80" i="11"/>
  <c r="C80" i="11"/>
  <c r="B75" i="12"/>
  <c r="C75" i="12"/>
  <c r="B76" i="12"/>
  <c r="C76" i="12"/>
  <c r="B77" i="12"/>
  <c r="C77" i="12"/>
  <c r="B78" i="12"/>
  <c r="C78" i="12"/>
  <c r="B79" i="12"/>
  <c r="C79" i="12"/>
  <c r="B80" i="12"/>
  <c r="C80" i="12"/>
  <c r="B75" i="13"/>
  <c r="C75" i="13"/>
  <c r="B76" i="13"/>
  <c r="C76" i="13"/>
  <c r="B77" i="13"/>
  <c r="C77" i="13"/>
  <c r="B78" i="13"/>
  <c r="C78" i="13"/>
  <c r="B79" i="13"/>
  <c r="C79" i="13"/>
  <c r="B80" i="13"/>
  <c r="C80" i="13"/>
  <c r="B75" i="14"/>
  <c r="C75" i="14"/>
  <c r="B76" i="14"/>
  <c r="C76" i="14"/>
  <c r="B77" i="14"/>
  <c r="C77" i="14"/>
  <c r="B78" i="14"/>
  <c r="C78" i="14"/>
  <c r="B79" i="14"/>
  <c r="C79" i="14"/>
  <c r="B80" i="14"/>
  <c r="C80" i="14"/>
  <c r="B75" i="15"/>
  <c r="C75" i="15"/>
  <c r="B76" i="15"/>
  <c r="C76" i="15"/>
  <c r="B77" i="15"/>
  <c r="C77" i="15"/>
  <c r="B78" i="15"/>
  <c r="C78" i="15"/>
  <c r="B79" i="15"/>
  <c r="C79" i="15"/>
  <c r="B80" i="15"/>
  <c r="C80" i="15"/>
  <c r="B75" i="16"/>
  <c r="C75" i="16"/>
  <c r="B76" i="16"/>
  <c r="C76" i="16"/>
  <c r="B77" i="16"/>
  <c r="C77" i="16"/>
  <c r="B78" i="16"/>
  <c r="C78" i="16"/>
  <c r="B79" i="16"/>
  <c r="C79" i="16"/>
  <c r="B80" i="16"/>
  <c r="C80" i="16"/>
  <c r="B75" i="17"/>
  <c r="C75" i="17"/>
  <c r="B76" i="17"/>
  <c r="C76" i="17"/>
  <c r="B77" i="17"/>
  <c r="C77" i="17"/>
  <c r="B78" i="17"/>
  <c r="C78" i="17"/>
  <c r="B79" i="17"/>
  <c r="C79" i="17"/>
  <c r="B80" i="17"/>
  <c r="C80" i="17"/>
  <c r="B75" i="18"/>
  <c r="C75" i="18"/>
  <c r="B76" i="18"/>
  <c r="C76" i="18"/>
  <c r="B77" i="18"/>
  <c r="C77" i="18"/>
  <c r="B78" i="18"/>
  <c r="C78" i="18"/>
  <c r="B79" i="18"/>
  <c r="C79" i="18"/>
  <c r="B80" i="18"/>
  <c r="C80" i="18"/>
  <c r="B75" i="19"/>
  <c r="C75" i="19"/>
  <c r="B76" i="19"/>
  <c r="C76" i="19"/>
  <c r="B77" i="19"/>
  <c r="C77" i="19"/>
  <c r="B78" i="19"/>
  <c r="C78" i="19"/>
  <c r="B79" i="19"/>
  <c r="C79" i="19"/>
  <c r="B80" i="19"/>
  <c r="C80" i="19"/>
  <c r="B75" i="20"/>
  <c r="C75" i="20"/>
  <c r="B76" i="20"/>
  <c r="C76" i="20"/>
  <c r="B77" i="20"/>
  <c r="C77" i="20"/>
  <c r="B78" i="20"/>
  <c r="C78" i="20"/>
  <c r="B79" i="20"/>
  <c r="C79" i="20"/>
  <c r="B80" i="20"/>
  <c r="C80" i="20"/>
  <c r="B75" i="6"/>
  <c r="C75" i="6"/>
  <c r="B76" i="6"/>
  <c r="C76" i="6"/>
  <c r="B77" i="6"/>
  <c r="C77" i="6"/>
  <c r="B78" i="6"/>
  <c r="C78" i="6"/>
  <c r="B79" i="6"/>
  <c r="C79" i="6"/>
  <c r="B80" i="6"/>
  <c r="C80" i="6"/>
  <c r="C74" i="7"/>
  <c r="C74" i="8"/>
  <c r="C74" i="9"/>
  <c r="C74" i="10"/>
  <c r="C74" i="11"/>
  <c r="C74" i="12"/>
  <c r="C74" i="13"/>
  <c r="C74" i="14"/>
  <c r="C74" i="15"/>
  <c r="C74" i="16"/>
  <c r="C74" i="17"/>
  <c r="C74" i="18"/>
  <c r="C74" i="19"/>
  <c r="C74" i="20"/>
  <c r="C74" i="6"/>
  <c r="B74" i="7"/>
  <c r="B74" i="8"/>
  <c r="B74" i="9"/>
  <c r="B74" i="10"/>
  <c r="B74" i="11"/>
  <c r="B74" i="12"/>
  <c r="B74" i="13"/>
  <c r="B74" i="14"/>
  <c r="B74" i="15"/>
  <c r="B74" i="16"/>
  <c r="B74" i="17"/>
  <c r="B74" i="18"/>
  <c r="B74" i="19"/>
  <c r="B74" i="20"/>
  <c r="B74" i="6"/>
  <c r="B72" i="7"/>
  <c r="C72" i="7"/>
  <c r="B73" i="7"/>
  <c r="C73" i="7"/>
  <c r="B72" i="8"/>
  <c r="C72" i="8"/>
  <c r="B73" i="8"/>
  <c r="C73" i="8"/>
  <c r="B72" i="9"/>
  <c r="C72" i="9"/>
  <c r="B73" i="9"/>
  <c r="C73" i="9"/>
  <c r="B72" i="10"/>
  <c r="C72" i="10"/>
  <c r="B73" i="10"/>
  <c r="C73" i="10"/>
  <c r="B72" i="11"/>
  <c r="C72" i="11"/>
  <c r="B73" i="11"/>
  <c r="C73" i="11"/>
  <c r="B72" i="12"/>
  <c r="C72" i="12"/>
  <c r="B73" i="12"/>
  <c r="C73" i="12"/>
  <c r="B72" i="13"/>
  <c r="C72" i="13"/>
  <c r="B73" i="13"/>
  <c r="C73" i="13"/>
  <c r="B72" i="14"/>
  <c r="C72" i="14"/>
  <c r="B73" i="14"/>
  <c r="C73" i="14"/>
  <c r="B72" i="15"/>
  <c r="C72" i="15"/>
  <c r="B73" i="15"/>
  <c r="C73" i="15"/>
  <c r="B72" i="16"/>
  <c r="C72" i="16"/>
  <c r="B73" i="16"/>
  <c r="C73" i="16"/>
  <c r="B72" i="17"/>
  <c r="C72" i="17"/>
  <c r="B73" i="17"/>
  <c r="C73" i="17"/>
  <c r="B72" i="18"/>
  <c r="C72" i="18"/>
  <c r="B73" i="18"/>
  <c r="C73" i="18"/>
  <c r="B72" i="19"/>
  <c r="C72" i="19"/>
  <c r="B73" i="19"/>
  <c r="C73" i="19"/>
  <c r="B72" i="20"/>
  <c r="C72" i="20"/>
  <c r="B73" i="20"/>
  <c r="C73" i="20"/>
  <c r="B72" i="6"/>
  <c r="C72" i="6"/>
  <c r="B73" i="6"/>
  <c r="C73" i="6"/>
  <c r="B69" i="7"/>
  <c r="C69" i="7"/>
  <c r="B70" i="7"/>
  <c r="C70" i="7"/>
  <c r="B71" i="7"/>
  <c r="C71" i="7"/>
  <c r="B69" i="8"/>
  <c r="C69" i="8"/>
  <c r="B70" i="8"/>
  <c r="C70" i="8"/>
  <c r="B71" i="8"/>
  <c r="C71" i="8"/>
  <c r="B69" i="9"/>
  <c r="C69" i="9"/>
  <c r="B70" i="9"/>
  <c r="C70" i="9"/>
  <c r="B71" i="9"/>
  <c r="C71" i="9"/>
  <c r="B69" i="10"/>
  <c r="C69" i="10"/>
  <c r="B70" i="10"/>
  <c r="C70" i="10"/>
  <c r="B71" i="10"/>
  <c r="C71" i="10"/>
  <c r="B69" i="11"/>
  <c r="C69" i="11"/>
  <c r="B70" i="11"/>
  <c r="C70" i="11"/>
  <c r="B71" i="11"/>
  <c r="C71" i="11"/>
  <c r="B69" i="12"/>
  <c r="C69" i="12"/>
  <c r="B70" i="12"/>
  <c r="C70" i="12"/>
  <c r="B71" i="12"/>
  <c r="C71" i="12"/>
  <c r="B69" i="13"/>
  <c r="C69" i="13"/>
  <c r="B70" i="13"/>
  <c r="C70" i="13"/>
  <c r="B71" i="13"/>
  <c r="C71" i="13"/>
  <c r="B69" i="14"/>
  <c r="C69" i="14"/>
  <c r="B70" i="14"/>
  <c r="C70" i="14"/>
  <c r="B71" i="14"/>
  <c r="C71" i="14"/>
  <c r="B69" i="15"/>
  <c r="C69" i="15"/>
  <c r="B70" i="15"/>
  <c r="C70" i="15"/>
  <c r="B71" i="15"/>
  <c r="C71" i="15"/>
  <c r="B69" i="16"/>
  <c r="C69" i="16"/>
  <c r="B70" i="16"/>
  <c r="C70" i="16"/>
  <c r="B71" i="16"/>
  <c r="C71" i="16"/>
  <c r="B69" i="17"/>
  <c r="C69" i="17"/>
  <c r="B70" i="17"/>
  <c r="C70" i="17"/>
  <c r="B71" i="17"/>
  <c r="C71" i="17"/>
  <c r="B69" i="18"/>
  <c r="C69" i="18"/>
  <c r="B70" i="18"/>
  <c r="C70" i="18"/>
  <c r="B71" i="18"/>
  <c r="C71" i="18"/>
  <c r="B69" i="19"/>
  <c r="C69" i="19"/>
  <c r="B70" i="19"/>
  <c r="C70" i="19"/>
  <c r="B71" i="19"/>
  <c r="C71" i="19"/>
  <c r="B69" i="20"/>
  <c r="C69" i="20"/>
  <c r="B70" i="20"/>
  <c r="C70" i="20"/>
  <c r="B71" i="20"/>
  <c r="C71" i="20"/>
  <c r="B69" i="6"/>
  <c r="C69" i="6"/>
  <c r="B70" i="6"/>
  <c r="C70" i="6"/>
  <c r="B71" i="6"/>
  <c r="C71" i="6"/>
  <c r="B61" i="7"/>
  <c r="C61" i="7"/>
  <c r="B62" i="7"/>
  <c r="C62" i="7"/>
  <c r="B63" i="7"/>
  <c r="C63" i="7"/>
  <c r="B64" i="7"/>
  <c r="C64" i="7"/>
  <c r="B65" i="7"/>
  <c r="C65" i="7"/>
  <c r="B66" i="7"/>
  <c r="C66" i="7"/>
  <c r="B67" i="7"/>
  <c r="C67" i="7"/>
  <c r="B68" i="7"/>
  <c r="C68" i="7"/>
  <c r="B61" i="8"/>
  <c r="C61" i="8"/>
  <c r="B62" i="8"/>
  <c r="C62" i="8"/>
  <c r="B63" i="8"/>
  <c r="C63" i="8"/>
  <c r="B64" i="8"/>
  <c r="C64" i="8"/>
  <c r="B65" i="8"/>
  <c r="C65" i="8"/>
  <c r="B66" i="8"/>
  <c r="C66" i="8"/>
  <c r="B67" i="8"/>
  <c r="C67" i="8"/>
  <c r="B68" i="8"/>
  <c r="C68" i="8"/>
  <c r="B61" i="9"/>
  <c r="C61" i="9"/>
  <c r="B62" i="9"/>
  <c r="C62" i="9"/>
  <c r="B63" i="9"/>
  <c r="C63" i="9"/>
  <c r="B64" i="9"/>
  <c r="C64" i="9"/>
  <c r="B65" i="9"/>
  <c r="C65" i="9"/>
  <c r="B66" i="9"/>
  <c r="C66" i="9"/>
  <c r="B67" i="9"/>
  <c r="C67" i="9"/>
  <c r="B68" i="9"/>
  <c r="C68" i="9"/>
  <c r="B61" i="10"/>
  <c r="C61" i="10"/>
  <c r="B62" i="10"/>
  <c r="C62" i="10"/>
  <c r="B63" i="10"/>
  <c r="C63" i="10"/>
  <c r="B64" i="10"/>
  <c r="C64" i="10"/>
  <c r="B65" i="10"/>
  <c r="C65" i="10"/>
  <c r="B66" i="10"/>
  <c r="C66" i="10"/>
  <c r="B67" i="10"/>
  <c r="C67" i="10"/>
  <c r="B68" i="10"/>
  <c r="C68" i="10"/>
  <c r="B61" i="11"/>
  <c r="C61" i="11"/>
  <c r="B62" i="11"/>
  <c r="C62" i="11"/>
  <c r="B63" i="11"/>
  <c r="C63" i="11"/>
  <c r="B64" i="11"/>
  <c r="C64" i="11"/>
  <c r="B65" i="11"/>
  <c r="C65" i="11"/>
  <c r="B66" i="11"/>
  <c r="C66" i="11"/>
  <c r="B67" i="11"/>
  <c r="C67" i="11"/>
  <c r="B68" i="11"/>
  <c r="C68" i="11"/>
  <c r="B61" i="12"/>
  <c r="C61" i="12"/>
  <c r="B62" i="12"/>
  <c r="C62" i="12"/>
  <c r="B63" i="12"/>
  <c r="C63" i="12"/>
  <c r="B64" i="12"/>
  <c r="C64" i="12"/>
  <c r="B65" i="12"/>
  <c r="C65" i="12"/>
  <c r="B66" i="12"/>
  <c r="C66" i="12"/>
  <c r="B67" i="12"/>
  <c r="C67" i="12"/>
  <c r="B68" i="12"/>
  <c r="C68" i="12"/>
  <c r="B61" i="13"/>
  <c r="C61" i="13"/>
  <c r="B62" i="13"/>
  <c r="C62" i="13"/>
  <c r="B63" i="13"/>
  <c r="C63" i="13"/>
  <c r="B64" i="13"/>
  <c r="C64" i="13"/>
  <c r="B65" i="13"/>
  <c r="C65" i="13"/>
  <c r="B66" i="13"/>
  <c r="C66" i="13"/>
  <c r="B67" i="13"/>
  <c r="C67" i="13"/>
  <c r="B68" i="13"/>
  <c r="C68" i="13"/>
  <c r="B61" i="14"/>
  <c r="C61" i="14"/>
  <c r="B62" i="14"/>
  <c r="C62" i="14"/>
  <c r="B63" i="14"/>
  <c r="C63" i="14"/>
  <c r="B64" i="14"/>
  <c r="C64" i="14"/>
  <c r="B65" i="14"/>
  <c r="C65" i="14"/>
  <c r="B66" i="14"/>
  <c r="C66" i="14"/>
  <c r="B67" i="14"/>
  <c r="C67" i="14"/>
  <c r="B68" i="14"/>
  <c r="C68" i="14"/>
  <c r="B61" i="15"/>
  <c r="C61" i="15"/>
  <c r="B62" i="15"/>
  <c r="C62" i="15"/>
  <c r="B63" i="15"/>
  <c r="C63" i="15"/>
  <c r="B64" i="15"/>
  <c r="C64" i="15"/>
  <c r="B65" i="15"/>
  <c r="C65" i="15"/>
  <c r="B66" i="15"/>
  <c r="C66" i="15"/>
  <c r="B67" i="15"/>
  <c r="C67" i="15"/>
  <c r="B68" i="15"/>
  <c r="C68" i="15"/>
  <c r="B61" i="16"/>
  <c r="C61" i="16"/>
  <c r="B62" i="16"/>
  <c r="C62" i="16"/>
  <c r="B63" i="16"/>
  <c r="C63" i="16"/>
  <c r="B64" i="16"/>
  <c r="C64" i="16"/>
  <c r="B65" i="16"/>
  <c r="C65" i="16"/>
  <c r="B66" i="16"/>
  <c r="C66" i="16"/>
  <c r="B67" i="16"/>
  <c r="C67" i="16"/>
  <c r="B68" i="16"/>
  <c r="C68" i="16"/>
  <c r="B61" i="17"/>
  <c r="C61" i="17"/>
  <c r="B62" i="17"/>
  <c r="C62" i="17"/>
  <c r="B63" i="17"/>
  <c r="C63" i="17"/>
  <c r="B64" i="17"/>
  <c r="C64" i="17"/>
  <c r="B65" i="17"/>
  <c r="C65" i="17"/>
  <c r="B66" i="17"/>
  <c r="C66" i="17"/>
  <c r="B67" i="17"/>
  <c r="C67" i="17"/>
  <c r="B68" i="17"/>
  <c r="C68" i="17"/>
  <c r="B61" i="18"/>
  <c r="C61" i="18"/>
  <c r="B62" i="18"/>
  <c r="C62" i="18"/>
  <c r="B63" i="18"/>
  <c r="C63" i="18"/>
  <c r="B64" i="18"/>
  <c r="C64" i="18"/>
  <c r="B65" i="18"/>
  <c r="C65" i="18"/>
  <c r="B66" i="18"/>
  <c r="C66" i="18"/>
  <c r="B67" i="18"/>
  <c r="C67" i="18"/>
  <c r="B68" i="18"/>
  <c r="C68" i="18"/>
  <c r="B61" i="19"/>
  <c r="C61" i="19"/>
  <c r="B62" i="19"/>
  <c r="C62" i="19"/>
  <c r="B63" i="19"/>
  <c r="C63" i="19"/>
  <c r="B64" i="19"/>
  <c r="C64" i="19"/>
  <c r="B65" i="19"/>
  <c r="C65" i="19"/>
  <c r="B66" i="19"/>
  <c r="C66" i="19"/>
  <c r="B67" i="19"/>
  <c r="C67" i="19"/>
  <c r="B68" i="19"/>
  <c r="C68" i="19"/>
  <c r="B61" i="20"/>
  <c r="C61" i="20"/>
  <c r="B62" i="20"/>
  <c r="C62" i="20"/>
  <c r="B63" i="20"/>
  <c r="C63" i="20"/>
  <c r="B64" i="20"/>
  <c r="C64" i="20"/>
  <c r="B65" i="20"/>
  <c r="C65" i="20"/>
  <c r="B66" i="20"/>
  <c r="C66" i="20"/>
  <c r="B67" i="20"/>
  <c r="C67" i="20"/>
  <c r="B68" i="20"/>
  <c r="C68" i="20"/>
  <c r="B61" i="6"/>
  <c r="C61" i="6"/>
  <c r="B62" i="6"/>
  <c r="C62" i="6"/>
  <c r="B63" i="6"/>
  <c r="C63" i="6"/>
  <c r="B64" i="6"/>
  <c r="C64" i="6"/>
  <c r="B65" i="6"/>
  <c r="C65" i="6"/>
  <c r="B66" i="6"/>
  <c r="C66" i="6"/>
  <c r="B67" i="6"/>
  <c r="C67" i="6"/>
  <c r="B68" i="6"/>
  <c r="C68" i="6"/>
  <c r="B60" i="7"/>
  <c r="B60" i="8"/>
  <c r="B60" i="9"/>
  <c r="B60" i="10"/>
  <c r="B60" i="11"/>
  <c r="B60" i="12"/>
  <c r="B60" i="13"/>
  <c r="B60" i="14"/>
  <c r="B60" i="15"/>
  <c r="B60" i="16"/>
  <c r="B60" i="17"/>
  <c r="B60" i="18"/>
  <c r="B60" i="19"/>
  <c r="B60" i="20"/>
  <c r="B60" i="6"/>
  <c r="B57" i="7"/>
  <c r="C57" i="7"/>
  <c r="B58" i="7"/>
  <c r="C58" i="7"/>
  <c r="B59" i="7"/>
  <c r="C59" i="7"/>
  <c r="B57" i="8"/>
  <c r="C57" i="8"/>
  <c r="B58" i="8"/>
  <c r="C58" i="8"/>
  <c r="B59" i="8"/>
  <c r="C59" i="8"/>
  <c r="B57" i="9"/>
  <c r="C57" i="9"/>
  <c r="B58" i="9"/>
  <c r="C58" i="9"/>
  <c r="B59" i="9"/>
  <c r="C59" i="9"/>
  <c r="B57" i="10"/>
  <c r="C57" i="10"/>
  <c r="B58" i="10"/>
  <c r="C58" i="10"/>
  <c r="B59" i="10"/>
  <c r="C59" i="10"/>
  <c r="B57" i="11"/>
  <c r="C57" i="11"/>
  <c r="B58" i="11"/>
  <c r="C58" i="11"/>
  <c r="B59" i="11"/>
  <c r="C59" i="11"/>
  <c r="B57" i="12"/>
  <c r="C57" i="12"/>
  <c r="B58" i="12"/>
  <c r="C58" i="12"/>
  <c r="B59" i="12"/>
  <c r="C59" i="12"/>
  <c r="B57" i="13"/>
  <c r="C57" i="13"/>
  <c r="B58" i="13"/>
  <c r="C58" i="13"/>
  <c r="B59" i="13"/>
  <c r="C59" i="13"/>
  <c r="B57" i="14"/>
  <c r="C57" i="14"/>
  <c r="B58" i="14"/>
  <c r="C58" i="14"/>
  <c r="B59" i="14"/>
  <c r="C59" i="14"/>
  <c r="B57" i="15"/>
  <c r="C57" i="15"/>
  <c r="B58" i="15"/>
  <c r="C58" i="15"/>
  <c r="B59" i="15"/>
  <c r="C59" i="15"/>
  <c r="B57" i="16"/>
  <c r="C57" i="16"/>
  <c r="B58" i="16"/>
  <c r="C58" i="16"/>
  <c r="B59" i="16"/>
  <c r="C59" i="16"/>
  <c r="B57" i="17"/>
  <c r="C57" i="17"/>
  <c r="B58" i="17"/>
  <c r="C58" i="17"/>
  <c r="B59" i="17"/>
  <c r="C59" i="17"/>
  <c r="B57" i="18"/>
  <c r="C57" i="18"/>
  <c r="B58" i="18"/>
  <c r="C58" i="18"/>
  <c r="B59" i="18"/>
  <c r="C59" i="18"/>
  <c r="B57" i="19"/>
  <c r="C57" i="19"/>
  <c r="B58" i="19"/>
  <c r="C58" i="19"/>
  <c r="B59" i="19"/>
  <c r="C59" i="19"/>
  <c r="B57" i="20"/>
  <c r="C57" i="20"/>
  <c r="B58" i="20"/>
  <c r="C58" i="20"/>
  <c r="B59" i="20"/>
  <c r="C59" i="20"/>
  <c r="B57" i="6"/>
  <c r="C57" i="6"/>
  <c r="B58" i="6"/>
  <c r="C58" i="6"/>
  <c r="B59" i="6"/>
  <c r="C59" i="6"/>
  <c r="C56" i="7"/>
  <c r="C56" i="8"/>
  <c r="C56" i="9"/>
  <c r="C56" i="10"/>
  <c r="C56" i="11"/>
  <c r="C56" i="12"/>
  <c r="C56" i="13"/>
  <c r="C56" i="14"/>
  <c r="C56" i="15"/>
  <c r="C56" i="16"/>
  <c r="C56" i="17"/>
  <c r="C56" i="18"/>
  <c r="C56" i="19"/>
  <c r="C56" i="20"/>
  <c r="C56" i="6"/>
  <c r="B56" i="7"/>
  <c r="B56" i="8"/>
  <c r="B56" i="9"/>
  <c r="B56" i="10"/>
  <c r="B56" i="11"/>
  <c r="B56" i="12"/>
  <c r="B56" i="13"/>
  <c r="B56" i="14"/>
  <c r="B56" i="15"/>
  <c r="B56" i="16"/>
  <c r="B56" i="17"/>
  <c r="B56" i="18"/>
  <c r="B56" i="19"/>
  <c r="B56" i="20"/>
  <c r="B56" i="6"/>
  <c r="B47" i="7"/>
  <c r="C47" i="7"/>
  <c r="B48" i="7"/>
  <c r="C48" i="7"/>
  <c r="B49" i="7"/>
  <c r="C49" i="7"/>
  <c r="B50" i="7"/>
  <c r="C50" i="7"/>
  <c r="B51" i="7"/>
  <c r="C51" i="7"/>
  <c r="B52" i="7"/>
  <c r="C52" i="7"/>
  <c r="B53" i="7"/>
  <c r="C53" i="7"/>
  <c r="B54" i="7"/>
  <c r="C54" i="7"/>
  <c r="B55" i="7"/>
  <c r="C55" i="7"/>
  <c r="B47" i="8"/>
  <c r="C47" i="8"/>
  <c r="B48" i="8"/>
  <c r="C48" i="8"/>
  <c r="B49" i="8"/>
  <c r="C49" i="8"/>
  <c r="B50" i="8"/>
  <c r="C50" i="8"/>
  <c r="B51" i="8"/>
  <c r="C51" i="8"/>
  <c r="B52" i="8"/>
  <c r="C52" i="8"/>
  <c r="B53" i="8"/>
  <c r="C53" i="8"/>
  <c r="B54" i="8"/>
  <c r="C54" i="8"/>
  <c r="B55" i="8"/>
  <c r="C55" i="8"/>
  <c r="B47" i="9"/>
  <c r="C47" i="9"/>
  <c r="B48" i="9"/>
  <c r="C48" i="9"/>
  <c r="B49" i="9"/>
  <c r="C49" i="9"/>
  <c r="B50" i="9"/>
  <c r="C50" i="9"/>
  <c r="B51" i="9"/>
  <c r="C51" i="9"/>
  <c r="B52" i="9"/>
  <c r="C52" i="9"/>
  <c r="B53" i="9"/>
  <c r="C53" i="9"/>
  <c r="B54" i="9"/>
  <c r="C54" i="9"/>
  <c r="B55" i="9"/>
  <c r="C55" i="9"/>
  <c r="B47" i="10"/>
  <c r="C47" i="10"/>
  <c r="B48" i="10"/>
  <c r="C48" i="10"/>
  <c r="B49" i="10"/>
  <c r="C49" i="10"/>
  <c r="B50" i="10"/>
  <c r="C50" i="10"/>
  <c r="B51" i="10"/>
  <c r="C51" i="10"/>
  <c r="B52" i="10"/>
  <c r="C52" i="10"/>
  <c r="B53" i="10"/>
  <c r="C53" i="10"/>
  <c r="B54" i="10"/>
  <c r="C54" i="10"/>
  <c r="B55" i="10"/>
  <c r="C55" i="10"/>
  <c r="B47" i="11"/>
  <c r="C47" i="11"/>
  <c r="B48" i="11"/>
  <c r="C48" i="11"/>
  <c r="B49" i="11"/>
  <c r="C49" i="11"/>
  <c r="B50" i="11"/>
  <c r="C50" i="11"/>
  <c r="B51" i="11"/>
  <c r="C51" i="11"/>
  <c r="B52" i="11"/>
  <c r="C52" i="11"/>
  <c r="B53" i="11"/>
  <c r="C53" i="11"/>
  <c r="B54" i="11"/>
  <c r="C54" i="11"/>
  <c r="B55" i="11"/>
  <c r="C55" i="11"/>
  <c r="B47" i="12"/>
  <c r="C47" i="12"/>
  <c r="B48" i="12"/>
  <c r="C48" i="12"/>
  <c r="B49" i="12"/>
  <c r="C49" i="12"/>
  <c r="B50" i="12"/>
  <c r="C50" i="12"/>
  <c r="B51" i="12"/>
  <c r="C51" i="12"/>
  <c r="B52" i="12"/>
  <c r="C52" i="12"/>
  <c r="B53" i="12"/>
  <c r="C53" i="12"/>
  <c r="B54" i="12"/>
  <c r="C54" i="12"/>
  <c r="B55" i="12"/>
  <c r="C55" i="12"/>
  <c r="B47" i="13"/>
  <c r="C47" i="13"/>
  <c r="B48" i="13"/>
  <c r="C48" i="13"/>
  <c r="B49" i="13"/>
  <c r="C49" i="13"/>
  <c r="B50" i="13"/>
  <c r="C50" i="13"/>
  <c r="B51" i="13"/>
  <c r="C51" i="13"/>
  <c r="B52" i="13"/>
  <c r="C52" i="13"/>
  <c r="B53" i="13"/>
  <c r="C53" i="13"/>
  <c r="B54" i="13"/>
  <c r="C54" i="13"/>
  <c r="B55" i="13"/>
  <c r="C55" i="13"/>
  <c r="B47" i="14"/>
  <c r="C47" i="14"/>
  <c r="B48" i="14"/>
  <c r="C48" i="14"/>
  <c r="B49" i="14"/>
  <c r="C49" i="14"/>
  <c r="B50" i="14"/>
  <c r="C50" i="14"/>
  <c r="B51" i="14"/>
  <c r="C51" i="14"/>
  <c r="B52" i="14"/>
  <c r="C52" i="14"/>
  <c r="B53" i="14"/>
  <c r="C53" i="14"/>
  <c r="B54" i="14"/>
  <c r="C54" i="14"/>
  <c r="B55" i="14"/>
  <c r="C55" i="14"/>
  <c r="B47" i="15"/>
  <c r="C47" i="15"/>
  <c r="B48" i="15"/>
  <c r="C48" i="15"/>
  <c r="B49" i="15"/>
  <c r="C49" i="15"/>
  <c r="B50" i="15"/>
  <c r="C50" i="15"/>
  <c r="B51" i="15"/>
  <c r="C51" i="15"/>
  <c r="B52" i="15"/>
  <c r="C52" i="15"/>
  <c r="B53" i="15"/>
  <c r="C53" i="15"/>
  <c r="B54" i="15"/>
  <c r="C54" i="15"/>
  <c r="B55" i="15"/>
  <c r="C55" i="15"/>
  <c r="B47" i="16"/>
  <c r="C47" i="16"/>
  <c r="B48" i="16"/>
  <c r="C48" i="16"/>
  <c r="B49" i="16"/>
  <c r="C49" i="16"/>
  <c r="B50" i="16"/>
  <c r="C50" i="16"/>
  <c r="B51" i="16"/>
  <c r="C51" i="16"/>
  <c r="B52" i="16"/>
  <c r="C52" i="16"/>
  <c r="B53" i="16"/>
  <c r="C53" i="16"/>
  <c r="B54" i="16"/>
  <c r="C54" i="16"/>
  <c r="B55" i="16"/>
  <c r="C55" i="16"/>
  <c r="B47" i="17"/>
  <c r="C47" i="17"/>
  <c r="B48" i="17"/>
  <c r="C48" i="17"/>
  <c r="B49" i="17"/>
  <c r="C49" i="17"/>
  <c r="B50" i="17"/>
  <c r="C50" i="17"/>
  <c r="B51" i="17"/>
  <c r="C51" i="17"/>
  <c r="B52" i="17"/>
  <c r="C52" i="17"/>
  <c r="B53" i="17"/>
  <c r="C53" i="17"/>
  <c r="B54" i="17"/>
  <c r="C54" i="17"/>
  <c r="B55" i="17"/>
  <c r="C55" i="17"/>
  <c r="B47" i="18"/>
  <c r="C47" i="18"/>
  <c r="B48" i="18"/>
  <c r="C48" i="18"/>
  <c r="B49" i="18"/>
  <c r="C49" i="18"/>
  <c r="B50" i="18"/>
  <c r="C50" i="18"/>
  <c r="B51" i="18"/>
  <c r="C51" i="18"/>
  <c r="B52" i="18"/>
  <c r="C52" i="18"/>
  <c r="B53" i="18"/>
  <c r="C53" i="18"/>
  <c r="B54" i="18"/>
  <c r="C54" i="18"/>
  <c r="B55" i="18"/>
  <c r="C55" i="18"/>
  <c r="B47" i="19"/>
  <c r="C47" i="19"/>
  <c r="B48" i="19"/>
  <c r="C48" i="19"/>
  <c r="B49" i="19"/>
  <c r="C49" i="19"/>
  <c r="B50" i="19"/>
  <c r="C50" i="19"/>
  <c r="B51" i="19"/>
  <c r="C51" i="19"/>
  <c r="B52" i="19"/>
  <c r="C52" i="19"/>
  <c r="B53" i="19"/>
  <c r="C53" i="19"/>
  <c r="B54" i="19"/>
  <c r="C54" i="19"/>
  <c r="B55" i="19"/>
  <c r="C55" i="19"/>
  <c r="B47" i="20"/>
  <c r="C47" i="20"/>
  <c r="B48" i="20"/>
  <c r="C48" i="20"/>
  <c r="B49" i="20"/>
  <c r="C49" i="20"/>
  <c r="B50" i="20"/>
  <c r="C50" i="20"/>
  <c r="B51" i="20"/>
  <c r="C51" i="20"/>
  <c r="B52" i="20"/>
  <c r="C52" i="20"/>
  <c r="B53" i="20"/>
  <c r="C53" i="20"/>
  <c r="B54" i="20"/>
  <c r="C54" i="20"/>
  <c r="B55" i="20"/>
  <c r="C55" i="20"/>
  <c r="B47" i="6"/>
  <c r="C47" i="6"/>
  <c r="B48" i="6"/>
  <c r="C48" i="6"/>
  <c r="B49" i="6"/>
  <c r="C49" i="6"/>
  <c r="B50" i="6"/>
  <c r="C50" i="6"/>
  <c r="B51" i="6"/>
  <c r="C51" i="6"/>
  <c r="B52" i="6"/>
  <c r="C52" i="6"/>
  <c r="B53" i="6"/>
  <c r="C53" i="6"/>
  <c r="B54" i="6"/>
  <c r="C54" i="6"/>
  <c r="B55" i="6"/>
  <c r="C55" i="6"/>
  <c r="C46" i="7"/>
  <c r="C46" i="8"/>
  <c r="C46" i="9"/>
  <c r="C46" i="10"/>
  <c r="C46" i="11"/>
  <c r="C46" i="12"/>
  <c r="C46" i="13"/>
  <c r="C46" i="14"/>
  <c r="C46" i="15"/>
  <c r="C46" i="16"/>
  <c r="C46" i="17"/>
  <c r="C46" i="18"/>
  <c r="C46" i="19"/>
  <c r="C46" i="20"/>
  <c r="C46" i="6"/>
  <c r="B46" i="20"/>
  <c r="B46" i="6"/>
  <c r="B42" i="7"/>
  <c r="C42" i="7"/>
  <c r="B43" i="7"/>
  <c r="C43" i="7"/>
  <c r="B44" i="7"/>
  <c r="C44" i="7"/>
  <c r="B45" i="7"/>
  <c r="C45" i="7"/>
  <c r="B42" i="8"/>
  <c r="C42" i="8"/>
  <c r="B43" i="8"/>
  <c r="C43" i="8"/>
  <c r="B44" i="8"/>
  <c r="C44" i="8"/>
  <c r="B45" i="8"/>
  <c r="C45" i="8"/>
  <c r="B42" i="9"/>
  <c r="C42" i="9"/>
  <c r="B43" i="9"/>
  <c r="C43" i="9"/>
  <c r="B44" i="9"/>
  <c r="C44" i="9"/>
  <c r="B45" i="9"/>
  <c r="C45" i="9"/>
  <c r="B42" i="10"/>
  <c r="C42" i="10"/>
  <c r="B43" i="10"/>
  <c r="C43" i="10"/>
  <c r="B44" i="10"/>
  <c r="C44" i="10"/>
  <c r="B45" i="10"/>
  <c r="C45" i="10"/>
  <c r="B42" i="11"/>
  <c r="C42" i="11"/>
  <c r="B43" i="11"/>
  <c r="C43" i="11"/>
  <c r="B44" i="11"/>
  <c r="C44" i="11"/>
  <c r="B45" i="11"/>
  <c r="C45" i="11"/>
  <c r="B42" i="12"/>
  <c r="C42" i="12"/>
  <c r="B43" i="12"/>
  <c r="C43" i="12"/>
  <c r="B44" i="12"/>
  <c r="C44" i="12"/>
  <c r="B45" i="12"/>
  <c r="C45" i="12"/>
  <c r="B42" i="13"/>
  <c r="C42" i="13"/>
  <c r="B43" i="13"/>
  <c r="C43" i="13"/>
  <c r="B44" i="13"/>
  <c r="C44" i="13"/>
  <c r="B45" i="13"/>
  <c r="C45" i="13"/>
  <c r="B42" i="14"/>
  <c r="C42" i="14"/>
  <c r="B43" i="14"/>
  <c r="C43" i="14"/>
  <c r="B44" i="14"/>
  <c r="C44" i="14"/>
  <c r="B45" i="14"/>
  <c r="C45" i="14"/>
  <c r="B42" i="15"/>
  <c r="C42" i="15"/>
  <c r="B43" i="15"/>
  <c r="C43" i="15"/>
  <c r="B44" i="15"/>
  <c r="C44" i="15"/>
  <c r="B45" i="15"/>
  <c r="C45" i="15"/>
  <c r="B42" i="16"/>
  <c r="C42" i="16"/>
  <c r="B43" i="16"/>
  <c r="C43" i="16"/>
  <c r="B44" i="16"/>
  <c r="C44" i="16"/>
  <c r="B45" i="16"/>
  <c r="C45" i="16"/>
  <c r="B42" i="17"/>
  <c r="C42" i="17"/>
  <c r="B43" i="17"/>
  <c r="C43" i="17"/>
  <c r="B44" i="17"/>
  <c r="C44" i="17"/>
  <c r="B45" i="17"/>
  <c r="C45" i="17"/>
  <c r="B42" i="18"/>
  <c r="C42" i="18"/>
  <c r="B43" i="18"/>
  <c r="C43" i="18"/>
  <c r="B44" i="18"/>
  <c r="C44" i="18"/>
  <c r="B45" i="18"/>
  <c r="C45" i="18"/>
  <c r="B42" i="19"/>
  <c r="C42" i="19"/>
  <c r="B43" i="19"/>
  <c r="C43" i="19"/>
  <c r="B44" i="19"/>
  <c r="C44" i="19"/>
  <c r="B45" i="19"/>
  <c r="C45" i="19"/>
  <c r="B42" i="20"/>
  <c r="C42" i="20"/>
  <c r="B43" i="20"/>
  <c r="C43" i="20"/>
  <c r="B44" i="20"/>
  <c r="C44" i="20"/>
  <c r="B45" i="20"/>
  <c r="C45" i="20"/>
  <c r="B42" i="6"/>
  <c r="C42" i="6"/>
  <c r="B43" i="6"/>
  <c r="C43" i="6"/>
  <c r="B44" i="6"/>
  <c r="C44" i="6"/>
  <c r="B45" i="6"/>
  <c r="C45" i="6"/>
  <c r="C41" i="7"/>
  <c r="C41" i="8"/>
  <c r="C41" i="9"/>
  <c r="C41" i="10"/>
  <c r="C41" i="11"/>
  <c r="C41" i="12"/>
  <c r="C41" i="13"/>
  <c r="C41" i="14"/>
  <c r="C41" i="15"/>
  <c r="C41" i="16"/>
  <c r="C41" i="17"/>
  <c r="C41" i="18"/>
  <c r="C41" i="19"/>
  <c r="C41" i="20"/>
  <c r="C41" i="6"/>
  <c r="B41" i="7"/>
  <c r="B41" i="8"/>
  <c r="B41" i="9"/>
  <c r="B41" i="10"/>
  <c r="B41" i="11"/>
  <c r="B41" i="12"/>
  <c r="B41" i="13"/>
  <c r="B41" i="14"/>
  <c r="B41" i="15"/>
  <c r="B41" i="16"/>
  <c r="B41" i="17"/>
  <c r="B41" i="18"/>
  <c r="B41" i="19"/>
  <c r="B41" i="20"/>
  <c r="B41" i="6"/>
  <c r="B40" i="7"/>
  <c r="C40" i="7"/>
  <c r="B40" i="8"/>
  <c r="C40" i="8"/>
  <c r="B40" i="9"/>
  <c r="C40" i="9"/>
  <c r="B40" i="10"/>
  <c r="C40" i="10"/>
  <c r="B40" i="11"/>
  <c r="C40" i="11"/>
  <c r="B40" i="12"/>
  <c r="C40" i="12"/>
  <c r="B40" i="13"/>
  <c r="C40" i="13"/>
  <c r="B40" i="14"/>
  <c r="C40" i="14"/>
  <c r="B40" i="15"/>
  <c r="C40" i="15"/>
  <c r="B40" i="16"/>
  <c r="C40" i="16"/>
  <c r="B40" i="17"/>
  <c r="C40" i="17"/>
  <c r="B40" i="18"/>
  <c r="C40" i="18"/>
  <c r="B40" i="19"/>
  <c r="C40" i="19"/>
  <c r="B40" i="20"/>
  <c r="C40" i="20"/>
  <c r="B40" i="6"/>
  <c r="C40" i="6"/>
  <c r="C39" i="7"/>
  <c r="C39" i="8"/>
  <c r="C39" i="9"/>
  <c r="C39" i="10"/>
  <c r="C39" i="11"/>
  <c r="C39" i="12"/>
  <c r="C39" i="13"/>
  <c r="C39" i="14"/>
  <c r="C39" i="15"/>
  <c r="C39" i="16"/>
  <c r="C39" i="17"/>
  <c r="C39" i="18"/>
  <c r="C39" i="19"/>
  <c r="C39" i="20"/>
  <c r="C39" i="6"/>
  <c r="B39" i="7"/>
  <c r="B39" i="8"/>
  <c r="B39" i="9"/>
  <c r="B39" i="10"/>
  <c r="B39" i="11"/>
  <c r="B39" i="12"/>
  <c r="B39" i="13"/>
  <c r="B39" i="14"/>
  <c r="B39" i="15"/>
  <c r="B39" i="16"/>
  <c r="B39" i="17"/>
  <c r="B39" i="18"/>
  <c r="B39" i="19"/>
  <c r="B39" i="20"/>
  <c r="B39" i="6"/>
  <c r="B32" i="7"/>
  <c r="C32" i="7"/>
  <c r="B33" i="7"/>
  <c r="C33" i="7"/>
  <c r="B34" i="7"/>
  <c r="C34" i="7"/>
  <c r="B35" i="7"/>
  <c r="C35" i="7"/>
  <c r="B36" i="7"/>
  <c r="C36" i="7"/>
  <c r="B37" i="7"/>
  <c r="C37" i="7"/>
  <c r="B38" i="7"/>
  <c r="C38" i="7"/>
  <c r="B32" i="8"/>
  <c r="C32" i="8"/>
  <c r="B33" i="8"/>
  <c r="C33" i="8"/>
  <c r="B34" i="8"/>
  <c r="C34" i="8"/>
  <c r="B35" i="8"/>
  <c r="C35" i="8"/>
  <c r="B36" i="8"/>
  <c r="C36" i="8"/>
  <c r="B37" i="8"/>
  <c r="C37" i="8"/>
  <c r="B38" i="8"/>
  <c r="C38" i="8"/>
  <c r="B32" i="9"/>
  <c r="C32" i="9"/>
  <c r="B33" i="9"/>
  <c r="C33" i="9"/>
  <c r="B34" i="9"/>
  <c r="C34" i="9"/>
  <c r="B35" i="9"/>
  <c r="C35" i="9"/>
  <c r="B36" i="9"/>
  <c r="C36" i="9"/>
  <c r="B37" i="9"/>
  <c r="C37" i="9"/>
  <c r="B38" i="9"/>
  <c r="C38" i="9"/>
  <c r="B32" i="10"/>
  <c r="C32" i="10"/>
  <c r="B33" i="10"/>
  <c r="C33" i="10"/>
  <c r="B34" i="10"/>
  <c r="C34" i="10"/>
  <c r="B35" i="10"/>
  <c r="C35" i="10"/>
  <c r="B36" i="10"/>
  <c r="C36" i="10"/>
  <c r="B37" i="10"/>
  <c r="C37" i="10"/>
  <c r="B38" i="10"/>
  <c r="C38" i="10"/>
  <c r="B32" i="11"/>
  <c r="C32" i="11"/>
  <c r="B33" i="11"/>
  <c r="C33" i="11"/>
  <c r="B34" i="11"/>
  <c r="C34" i="11"/>
  <c r="B35" i="11"/>
  <c r="C35" i="11"/>
  <c r="B36" i="11"/>
  <c r="C36" i="11"/>
  <c r="B37" i="11"/>
  <c r="C37" i="11"/>
  <c r="B38" i="11"/>
  <c r="C38" i="11"/>
  <c r="B32" i="12"/>
  <c r="C32" i="12"/>
  <c r="B33" i="12"/>
  <c r="C33" i="12"/>
  <c r="B34" i="12"/>
  <c r="C34" i="12"/>
  <c r="B35" i="12"/>
  <c r="C35" i="12"/>
  <c r="B36" i="12"/>
  <c r="C36" i="12"/>
  <c r="B37" i="12"/>
  <c r="C37" i="12"/>
  <c r="B38" i="12"/>
  <c r="C38" i="12"/>
  <c r="B32" i="13"/>
  <c r="C32" i="13"/>
  <c r="B33" i="13"/>
  <c r="C33" i="13"/>
  <c r="B34" i="13"/>
  <c r="C34" i="13"/>
  <c r="B35" i="13"/>
  <c r="C35" i="13"/>
  <c r="B36" i="13"/>
  <c r="C36" i="13"/>
  <c r="B37" i="13"/>
  <c r="C37" i="13"/>
  <c r="B38" i="13"/>
  <c r="C38" i="13"/>
  <c r="B32" i="14"/>
  <c r="C32" i="14"/>
  <c r="B33" i="14"/>
  <c r="C33" i="14"/>
  <c r="B34" i="14"/>
  <c r="C34" i="14"/>
  <c r="B35" i="14"/>
  <c r="C35" i="14"/>
  <c r="B36" i="14"/>
  <c r="C36" i="14"/>
  <c r="B37" i="14"/>
  <c r="C37" i="14"/>
  <c r="B38" i="14"/>
  <c r="C38" i="14"/>
  <c r="B32" i="15"/>
  <c r="C32" i="15"/>
  <c r="B33" i="15"/>
  <c r="C33" i="15"/>
  <c r="B34" i="15"/>
  <c r="C34" i="15"/>
  <c r="B35" i="15"/>
  <c r="C35" i="15"/>
  <c r="B36" i="15"/>
  <c r="C36" i="15"/>
  <c r="B37" i="15"/>
  <c r="C37" i="15"/>
  <c r="B38" i="15"/>
  <c r="C38" i="15"/>
  <c r="B32" i="16"/>
  <c r="C32" i="16"/>
  <c r="B33" i="16"/>
  <c r="C33" i="16"/>
  <c r="B34" i="16"/>
  <c r="C34" i="16"/>
  <c r="B35" i="16"/>
  <c r="C35" i="16"/>
  <c r="B36" i="16"/>
  <c r="C36" i="16"/>
  <c r="B37" i="16"/>
  <c r="C37" i="16"/>
  <c r="B38" i="16"/>
  <c r="C38" i="16"/>
  <c r="B32" i="17"/>
  <c r="C32" i="17"/>
  <c r="B33" i="17"/>
  <c r="C33" i="17"/>
  <c r="B34" i="17"/>
  <c r="C34" i="17"/>
  <c r="B35" i="17"/>
  <c r="C35" i="17"/>
  <c r="B36" i="17"/>
  <c r="C36" i="17"/>
  <c r="B37" i="17"/>
  <c r="C37" i="17"/>
  <c r="B38" i="17"/>
  <c r="C38" i="17"/>
  <c r="B32" i="18"/>
  <c r="C32" i="18"/>
  <c r="B33" i="18"/>
  <c r="C33" i="18"/>
  <c r="B34" i="18"/>
  <c r="C34" i="18"/>
  <c r="B35" i="18"/>
  <c r="C35" i="18"/>
  <c r="B36" i="18"/>
  <c r="C36" i="18"/>
  <c r="B37" i="18"/>
  <c r="C37" i="18"/>
  <c r="B38" i="18"/>
  <c r="C38" i="18"/>
  <c r="B32" i="19"/>
  <c r="C32" i="19"/>
  <c r="B33" i="19"/>
  <c r="C33" i="19"/>
  <c r="B34" i="19"/>
  <c r="C34" i="19"/>
  <c r="B35" i="19"/>
  <c r="C35" i="19"/>
  <c r="B36" i="19"/>
  <c r="C36" i="19"/>
  <c r="B37" i="19"/>
  <c r="C37" i="19"/>
  <c r="B38" i="19"/>
  <c r="C38" i="19"/>
  <c r="B32" i="20"/>
  <c r="C32" i="20"/>
  <c r="B33" i="20"/>
  <c r="C33" i="20"/>
  <c r="B34" i="20"/>
  <c r="C34" i="20"/>
  <c r="B35" i="20"/>
  <c r="C35" i="20"/>
  <c r="B36" i="20"/>
  <c r="C36" i="20"/>
  <c r="B37" i="20"/>
  <c r="C37" i="20"/>
  <c r="B38" i="20"/>
  <c r="C38" i="20"/>
  <c r="B32" i="6"/>
  <c r="C32" i="6"/>
  <c r="B33" i="6"/>
  <c r="C33" i="6"/>
  <c r="B34" i="6"/>
  <c r="C34" i="6"/>
  <c r="B35" i="6"/>
  <c r="C35" i="6"/>
  <c r="B36" i="6"/>
  <c r="C36" i="6"/>
  <c r="B37" i="6"/>
  <c r="C37" i="6"/>
  <c r="B38" i="6"/>
  <c r="C38" i="6"/>
  <c r="C31" i="7"/>
  <c r="C31" i="8"/>
  <c r="C31" i="9"/>
  <c r="C31" i="10"/>
  <c r="C31" i="11"/>
  <c r="C31" i="12"/>
  <c r="C31" i="13"/>
  <c r="C31" i="14"/>
  <c r="C31" i="15"/>
  <c r="C31" i="16"/>
  <c r="C31" i="17"/>
  <c r="C31" i="18"/>
  <c r="C31" i="19"/>
  <c r="C31" i="20"/>
  <c r="C31" i="6"/>
  <c r="B31" i="7"/>
  <c r="B31" i="8"/>
  <c r="B31" i="9"/>
  <c r="B31" i="10"/>
  <c r="B31" i="11"/>
  <c r="B31" i="12"/>
  <c r="B31" i="13"/>
  <c r="B31" i="14"/>
  <c r="B31" i="15"/>
  <c r="B31" i="16"/>
  <c r="B31" i="17"/>
  <c r="B31" i="18"/>
  <c r="B31" i="19"/>
  <c r="B31" i="20"/>
  <c r="B31" i="6"/>
  <c r="B30" i="7"/>
  <c r="C30" i="7"/>
  <c r="B30" i="8"/>
  <c r="C30" i="8"/>
  <c r="B30" i="9"/>
  <c r="C30" i="9"/>
  <c r="B30" i="10"/>
  <c r="C30" i="10"/>
  <c r="B30" i="11"/>
  <c r="C30" i="11"/>
  <c r="B30" i="12"/>
  <c r="C30" i="12"/>
  <c r="B30" i="13"/>
  <c r="C30" i="13"/>
  <c r="B30" i="14"/>
  <c r="C30" i="14"/>
  <c r="B30" i="15"/>
  <c r="C30" i="15"/>
  <c r="B30" i="16"/>
  <c r="C30" i="16"/>
  <c r="B30" i="17"/>
  <c r="C30" i="17"/>
  <c r="B30" i="18"/>
  <c r="C30" i="18"/>
  <c r="B30" i="19"/>
  <c r="C30" i="19"/>
  <c r="B30" i="20"/>
  <c r="C30" i="20"/>
  <c r="B30" i="6"/>
  <c r="C30" i="6"/>
  <c r="B19" i="7"/>
  <c r="C19" i="7"/>
  <c r="B20" i="7"/>
  <c r="C20" i="7"/>
  <c r="B21" i="7"/>
  <c r="C21" i="7"/>
  <c r="B22" i="7"/>
  <c r="C22" i="7"/>
  <c r="B23" i="7"/>
  <c r="C23" i="7"/>
  <c r="B24" i="7"/>
  <c r="C24" i="7"/>
  <c r="B25" i="7"/>
  <c r="C25" i="7"/>
  <c r="B26" i="7"/>
  <c r="C26" i="7"/>
  <c r="B27" i="7"/>
  <c r="C27" i="7"/>
  <c r="B28" i="7"/>
  <c r="C28" i="7"/>
  <c r="B29" i="7"/>
  <c r="C29" i="7"/>
  <c r="B19" i="8"/>
  <c r="C19" i="8"/>
  <c r="B20" i="8"/>
  <c r="C20" i="8"/>
  <c r="B21" i="8"/>
  <c r="C21" i="8"/>
  <c r="B22" i="8"/>
  <c r="C22" i="8"/>
  <c r="B23" i="8"/>
  <c r="C23" i="8"/>
  <c r="B24" i="8"/>
  <c r="C24" i="8"/>
  <c r="B25" i="8"/>
  <c r="C25" i="8"/>
  <c r="B26" i="8"/>
  <c r="C26" i="8"/>
  <c r="B27" i="8"/>
  <c r="C27" i="8"/>
  <c r="B28" i="8"/>
  <c r="C28" i="8"/>
  <c r="B29" i="8"/>
  <c r="C29" i="8"/>
  <c r="B19" i="9"/>
  <c r="C19" i="9"/>
  <c r="B20" i="9"/>
  <c r="C20" i="9"/>
  <c r="B21" i="9"/>
  <c r="C21" i="9"/>
  <c r="B22" i="9"/>
  <c r="C22" i="9"/>
  <c r="B23" i="9"/>
  <c r="C23" i="9"/>
  <c r="B24" i="9"/>
  <c r="C24" i="9"/>
  <c r="B25" i="9"/>
  <c r="C25" i="9"/>
  <c r="B26" i="9"/>
  <c r="C26" i="9"/>
  <c r="B27" i="9"/>
  <c r="C27" i="9"/>
  <c r="B28" i="9"/>
  <c r="C28" i="9"/>
  <c r="B29" i="9"/>
  <c r="C29" i="9"/>
  <c r="B19" i="10"/>
  <c r="C19" i="10"/>
  <c r="B20" i="10"/>
  <c r="C20" i="10"/>
  <c r="B21" i="10"/>
  <c r="C21" i="10"/>
  <c r="B22" i="10"/>
  <c r="C22" i="10"/>
  <c r="B23" i="10"/>
  <c r="C23" i="10"/>
  <c r="B24" i="10"/>
  <c r="C24" i="10"/>
  <c r="B25" i="10"/>
  <c r="C25" i="10"/>
  <c r="B26" i="10"/>
  <c r="C26" i="10"/>
  <c r="B27" i="10"/>
  <c r="C27" i="10"/>
  <c r="B28" i="10"/>
  <c r="C28" i="10"/>
  <c r="B29" i="10"/>
  <c r="C29" i="10"/>
  <c r="B19" i="11"/>
  <c r="C19" i="11"/>
  <c r="B20" i="11"/>
  <c r="C20" i="11"/>
  <c r="B21" i="11"/>
  <c r="C21" i="11"/>
  <c r="B22" i="11"/>
  <c r="C22" i="11"/>
  <c r="B23" i="11"/>
  <c r="C23" i="11"/>
  <c r="B24" i="11"/>
  <c r="C24" i="11"/>
  <c r="B25" i="11"/>
  <c r="C25" i="11"/>
  <c r="B26" i="11"/>
  <c r="C26" i="11"/>
  <c r="B27" i="11"/>
  <c r="C27" i="11"/>
  <c r="B28" i="11"/>
  <c r="C28" i="11"/>
  <c r="B29" i="11"/>
  <c r="C29" i="11"/>
  <c r="B19" i="12"/>
  <c r="C19" i="12"/>
  <c r="B20" i="12"/>
  <c r="C20" i="12"/>
  <c r="B21" i="12"/>
  <c r="C21" i="12"/>
  <c r="B22" i="12"/>
  <c r="C22" i="12"/>
  <c r="B23" i="12"/>
  <c r="C23" i="12"/>
  <c r="B24" i="12"/>
  <c r="C24" i="12"/>
  <c r="B25" i="12"/>
  <c r="C25" i="12"/>
  <c r="B26" i="12"/>
  <c r="C26" i="12"/>
  <c r="B27" i="12"/>
  <c r="C27" i="12"/>
  <c r="B28" i="12"/>
  <c r="C28" i="12"/>
  <c r="B29" i="12"/>
  <c r="C29" i="12"/>
  <c r="B19" i="13"/>
  <c r="C19" i="13"/>
  <c r="B20" i="13"/>
  <c r="C20" i="13"/>
  <c r="B21" i="13"/>
  <c r="C21" i="13"/>
  <c r="B22" i="13"/>
  <c r="C22" i="13"/>
  <c r="B23" i="13"/>
  <c r="C23" i="13"/>
  <c r="B24" i="13"/>
  <c r="C24" i="13"/>
  <c r="B25" i="13"/>
  <c r="C25" i="13"/>
  <c r="B26" i="13"/>
  <c r="C26" i="13"/>
  <c r="B27" i="13"/>
  <c r="C27" i="13"/>
  <c r="B28" i="13"/>
  <c r="C28" i="13"/>
  <c r="B29" i="13"/>
  <c r="C29" i="13"/>
  <c r="B19" i="14"/>
  <c r="C19" i="14"/>
  <c r="B20" i="14"/>
  <c r="C20" i="14"/>
  <c r="B21" i="14"/>
  <c r="C21" i="14"/>
  <c r="B22" i="14"/>
  <c r="C22" i="14"/>
  <c r="B23" i="14"/>
  <c r="C23" i="14"/>
  <c r="B24" i="14"/>
  <c r="C24" i="14"/>
  <c r="B25" i="14"/>
  <c r="C25" i="14"/>
  <c r="B26" i="14"/>
  <c r="C26" i="14"/>
  <c r="B27" i="14"/>
  <c r="C27" i="14"/>
  <c r="B28" i="14"/>
  <c r="C28" i="14"/>
  <c r="B29" i="14"/>
  <c r="C29" i="14"/>
  <c r="B19" i="15"/>
  <c r="C19" i="15"/>
  <c r="B20" i="15"/>
  <c r="C20" i="15"/>
  <c r="B21" i="15"/>
  <c r="C21" i="15"/>
  <c r="B22" i="15"/>
  <c r="C22" i="15"/>
  <c r="B23" i="15"/>
  <c r="C23" i="15"/>
  <c r="B24" i="15"/>
  <c r="C24" i="15"/>
  <c r="B25" i="15"/>
  <c r="C25" i="15"/>
  <c r="B26" i="15"/>
  <c r="C26" i="15"/>
  <c r="B27" i="15"/>
  <c r="C27" i="15"/>
  <c r="B28" i="15"/>
  <c r="C28" i="15"/>
  <c r="B29" i="15"/>
  <c r="C29" i="15"/>
  <c r="B19" i="16"/>
  <c r="C19" i="16"/>
  <c r="B20" i="16"/>
  <c r="C20" i="16"/>
  <c r="B21" i="16"/>
  <c r="C21" i="16"/>
  <c r="B22" i="16"/>
  <c r="C22" i="16"/>
  <c r="B23" i="16"/>
  <c r="C23" i="16"/>
  <c r="B24" i="16"/>
  <c r="C24" i="16"/>
  <c r="B25" i="16"/>
  <c r="C25" i="16"/>
  <c r="B26" i="16"/>
  <c r="C26" i="16"/>
  <c r="B27" i="16"/>
  <c r="C27" i="16"/>
  <c r="B28" i="16"/>
  <c r="C28" i="16"/>
  <c r="B29" i="16"/>
  <c r="C29" i="16"/>
  <c r="B19" i="17"/>
  <c r="C19" i="17"/>
  <c r="B20" i="17"/>
  <c r="C20" i="17"/>
  <c r="B21" i="17"/>
  <c r="C21" i="17"/>
  <c r="B22" i="17"/>
  <c r="C22" i="17"/>
  <c r="B23" i="17"/>
  <c r="C23" i="17"/>
  <c r="B24" i="17"/>
  <c r="C24" i="17"/>
  <c r="B25" i="17"/>
  <c r="C25" i="17"/>
  <c r="B26" i="17"/>
  <c r="C26" i="17"/>
  <c r="B27" i="17"/>
  <c r="C27" i="17"/>
  <c r="B28" i="17"/>
  <c r="C28" i="17"/>
  <c r="B29" i="17"/>
  <c r="C29" i="17"/>
  <c r="B19" i="18"/>
  <c r="C19" i="18"/>
  <c r="B20" i="18"/>
  <c r="C20" i="18"/>
  <c r="B21" i="18"/>
  <c r="C21" i="18"/>
  <c r="B22" i="18"/>
  <c r="C22" i="18"/>
  <c r="B23" i="18"/>
  <c r="C23" i="18"/>
  <c r="B24" i="18"/>
  <c r="C24" i="18"/>
  <c r="B25" i="18"/>
  <c r="C25" i="18"/>
  <c r="B26" i="18"/>
  <c r="C26" i="18"/>
  <c r="B27" i="18"/>
  <c r="C27" i="18"/>
  <c r="B28" i="18"/>
  <c r="C28" i="18"/>
  <c r="B29" i="18"/>
  <c r="C29" i="18"/>
  <c r="B19" i="19"/>
  <c r="C19" i="19"/>
  <c r="B20" i="19"/>
  <c r="C20" i="19"/>
  <c r="B21" i="19"/>
  <c r="C21" i="19"/>
  <c r="B22" i="19"/>
  <c r="C22" i="19"/>
  <c r="B23" i="19"/>
  <c r="C23" i="19"/>
  <c r="B24" i="19"/>
  <c r="C24" i="19"/>
  <c r="B25" i="19"/>
  <c r="C25" i="19"/>
  <c r="B26" i="19"/>
  <c r="C26" i="19"/>
  <c r="B27" i="19"/>
  <c r="C27" i="19"/>
  <c r="B28" i="19"/>
  <c r="C28" i="19"/>
  <c r="B29" i="19"/>
  <c r="C29" i="19"/>
  <c r="B19" i="20"/>
  <c r="C19" i="20"/>
  <c r="B20" i="20"/>
  <c r="C20" i="20"/>
  <c r="B21" i="20"/>
  <c r="C21" i="20"/>
  <c r="B22" i="20"/>
  <c r="C22" i="20"/>
  <c r="B23" i="20"/>
  <c r="C23" i="20"/>
  <c r="B24" i="20"/>
  <c r="C24" i="20"/>
  <c r="B25" i="20"/>
  <c r="C25" i="20"/>
  <c r="B26" i="20"/>
  <c r="C26" i="20"/>
  <c r="B27" i="20"/>
  <c r="C27" i="20"/>
  <c r="B28" i="20"/>
  <c r="C28" i="20"/>
  <c r="B29" i="20"/>
  <c r="C29" i="20"/>
  <c r="B19" i="6"/>
  <c r="C19" i="6"/>
  <c r="B20" i="6"/>
  <c r="C20" i="6"/>
  <c r="B21" i="6"/>
  <c r="C21" i="6"/>
  <c r="B22" i="6"/>
  <c r="C22" i="6"/>
  <c r="B23" i="6"/>
  <c r="C23" i="6"/>
  <c r="B24" i="6"/>
  <c r="C24" i="6"/>
  <c r="B25" i="6"/>
  <c r="C25" i="6"/>
  <c r="B26" i="6"/>
  <c r="C26" i="6"/>
  <c r="B27" i="6"/>
  <c r="C27" i="6"/>
  <c r="B28" i="6"/>
  <c r="C28" i="6"/>
  <c r="B29" i="6"/>
  <c r="C29" i="6"/>
  <c r="C18" i="7"/>
  <c r="C18" i="8"/>
  <c r="C18" i="9"/>
  <c r="C18" i="10"/>
  <c r="C18" i="11"/>
  <c r="C18" i="12"/>
  <c r="C18" i="13"/>
  <c r="C18" i="14"/>
  <c r="C18" i="15"/>
  <c r="C18" i="16"/>
  <c r="C18" i="17"/>
  <c r="C18" i="18"/>
  <c r="C18" i="19"/>
  <c r="C18" i="20"/>
  <c r="C18" i="6"/>
  <c r="B18" i="7"/>
  <c r="B18" i="8"/>
  <c r="B18" i="9"/>
  <c r="B18" i="10"/>
  <c r="B18" i="11"/>
  <c r="B18" i="12"/>
  <c r="B18" i="13"/>
  <c r="B18" i="14"/>
  <c r="B18" i="15"/>
  <c r="B18" i="16"/>
  <c r="B18" i="17"/>
  <c r="B18" i="18"/>
  <c r="B18" i="19"/>
  <c r="B18" i="20"/>
  <c r="B18" i="6"/>
  <c r="B16" i="7"/>
  <c r="C16" i="7"/>
  <c r="B17" i="7"/>
  <c r="C17" i="7"/>
  <c r="B16" i="8"/>
  <c r="C16" i="8"/>
  <c r="B17" i="8"/>
  <c r="C17" i="8"/>
  <c r="B16" i="9"/>
  <c r="C16" i="9"/>
  <c r="B17" i="9"/>
  <c r="C17" i="9"/>
  <c r="B16" i="10"/>
  <c r="C16" i="10"/>
  <c r="B17" i="10"/>
  <c r="C17" i="10"/>
  <c r="B16" i="11"/>
  <c r="C16" i="11"/>
  <c r="B17" i="11"/>
  <c r="C17" i="11"/>
  <c r="B16" i="12"/>
  <c r="C16" i="12"/>
  <c r="B17" i="12"/>
  <c r="C17" i="12"/>
  <c r="B16" i="13"/>
  <c r="C16" i="13"/>
  <c r="B17" i="13"/>
  <c r="C17" i="13"/>
  <c r="B16" i="14"/>
  <c r="C16" i="14"/>
  <c r="B17" i="14"/>
  <c r="C17" i="14"/>
  <c r="B16" i="15"/>
  <c r="C16" i="15"/>
  <c r="B17" i="15"/>
  <c r="C17" i="15"/>
  <c r="B16" i="16"/>
  <c r="C16" i="16"/>
  <c r="B17" i="16"/>
  <c r="C17" i="16"/>
  <c r="B16" i="17"/>
  <c r="C16" i="17"/>
  <c r="B17" i="17"/>
  <c r="C17" i="17"/>
  <c r="B16" i="18"/>
  <c r="C16" i="18"/>
  <c r="B17" i="18"/>
  <c r="C17" i="18"/>
  <c r="B16" i="19"/>
  <c r="C16" i="19"/>
  <c r="B17" i="19"/>
  <c r="C17" i="19"/>
  <c r="B16" i="20"/>
  <c r="C16" i="20"/>
  <c r="B17" i="20"/>
  <c r="C17" i="20"/>
  <c r="B16" i="6"/>
  <c r="C16" i="6"/>
  <c r="B17" i="6"/>
  <c r="C17" i="6"/>
  <c r="C15" i="7"/>
  <c r="C15" i="8"/>
  <c r="C15" i="9"/>
  <c r="C15" i="10"/>
  <c r="C15" i="11"/>
  <c r="C15" i="12"/>
  <c r="C15" i="13"/>
  <c r="C15" i="14"/>
  <c r="C15" i="15"/>
  <c r="C15" i="16"/>
  <c r="C15" i="17"/>
  <c r="C15" i="18"/>
  <c r="C15" i="19"/>
  <c r="C15" i="20"/>
  <c r="C15" i="6"/>
  <c r="B15" i="7"/>
  <c r="B15" i="8"/>
  <c r="B15" i="9"/>
  <c r="B15" i="10"/>
  <c r="B15" i="11"/>
  <c r="B15" i="12"/>
  <c r="B15" i="13"/>
  <c r="B15" i="14"/>
  <c r="B15" i="15"/>
  <c r="B15" i="16"/>
  <c r="B15" i="17"/>
  <c r="B15" i="18"/>
  <c r="B15" i="19"/>
  <c r="B15" i="20"/>
  <c r="B15" i="6"/>
  <c r="B14" i="7"/>
  <c r="C14" i="7"/>
  <c r="B14" i="8"/>
  <c r="C14" i="8"/>
  <c r="B14" i="9"/>
  <c r="C14" i="9"/>
  <c r="B14" i="10"/>
  <c r="C14" i="10"/>
  <c r="B14" i="11"/>
  <c r="C14" i="11"/>
  <c r="B14" i="12"/>
  <c r="C14" i="12"/>
  <c r="B14" i="13"/>
  <c r="C14" i="13"/>
  <c r="B14" i="14"/>
  <c r="C14" i="14"/>
  <c r="B14" i="15"/>
  <c r="C14" i="15"/>
  <c r="B14" i="16"/>
  <c r="C14" i="16"/>
  <c r="B14" i="17"/>
  <c r="C14" i="17"/>
  <c r="B14" i="18"/>
  <c r="C14" i="18"/>
  <c r="B14" i="19"/>
  <c r="C14" i="19"/>
  <c r="B14" i="20"/>
  <c r="C14" i="20"/>
  <c r="B14" i="6"/>
  <c r="C14" i="6"/>
  <c r="C13" i="7"/>
  <c r="C13" i="8"/>
  <c r="C13" i="9"/>
  <c r="C13" i="10"/>
  <c r="C13" i="11"/>
  <c r="C13" i="12"/>
  <c r="C13" i="13"/>
  <c r="C13" i="14"/>
  <c r="C13" i="15"/>
  <c r="C13" i="16"/>
  <c r="C13" i="17"/>
  <c r="C13" i="18"/>
  <c r="C13" i="19"/>
  <c r="C13" i="20"/>
  <c r="C13" i="6"/>
  <c r="B13" i="7"/>
  <c r="B13" i="8"/>
  <c r="B13" i="9"/>
  <c r="B13" i="10"/>
  <c r="B13" i="11"/>
  <c r="B13" i="12"/>
  <c r="B13" i="13"/>
  <c r="B13" i="14"/>
  <c r="B13" i="15"/>
  <c r="B13" i="16"/>
  <c r="B13" i="17"/>
  <c r="B13" i="18"/>
  <c r="B13" i="19"/>
  <c r="B13" i="20"/>
  <c r="B13" i="6"/>
  <c r="B5" i="7"/>
  <c r="C5" i="7"/>
  <c r="B6" i="7"/>
  <c r="C6" i="7"/>
  <c r="B7" i="7"/>
  <c r="C7" i="7"/>
  <c r="B8" i="7"/>
  <c r="C8" i="7"/>
  <c r="B9" i="7"/>
  <c r="C9" i="7"/>
  <c r="B10" i="7"/>
  <c r="C10" i="7"/>
  <c r="B11" i="7"/>
  <c r="C11" i="7"/>
  <c r="B12" i="7"/>
  <c r="C12" i="7"/>
  <c r="B5" i="8"/>
  <c r="C5" i="8"/>
  <c r="B6" i="8"/>
  <c r="C6" i="8"/>
  <c r="B7" i="8"/>
  <c r="C7" i="8"/>
  <c r="B8" i="8"/>
  <c r="C8" i="8"/>
  <c r="B9" i="8"/>
  <c r="C9" i="8"/>
  <c r="B10" i="8"/>
  <c r="C10" i="8"/>
  <c r="B11" i="8"/>
  <c r="C11" i="8"/>
  <c r="B12" i="8"/>
  <c r="C12" i="8"/>
  <c r="B5" i="9"/>
  <c r="C5" i="9"/>
  <c r="B6" i="9"/>
  <c r="C6" i="9"/>
  <c r="B7" i="9"/>
  <c r="C7" i="9"/>
  <c r="B8" i="9"/>
  <c r="C8" i="9"/>
  <c r="B9" i="9"/>
  <c r="C9" i="9"/>
  <c r="B10" i="9"/>
  <c r="C10" i="9"/>
  <c r="B11" i="9"/>
  <c r="C11" i="9"/>
  <c r="B12" i="9"/>
  <c r="C12" i="9"/>
  <c r="B5" i="10"/>
  <c r="C5" i="10"/>
  <c r="B6" i="10"/>
  <c r="C6" i="10"/>
  <c r="B7" i="10"/>
  <c r="C7" i="10"/>
  <c r="B8" i="10"/>
  <c r="C8" i="10"/>
  <c r="B9" i="10"/>
  <c r="C9" i="10"/>
  <c r="B10" i="10"/>
  <c r="C10" i="10"/>
  <c r="B11" i="10"/>
  <c r="C11" i="10"/>
  <c r="B12" i="10"/>
  <c r="C12" i="10"/>
  <c r="B5" i="11"/>
  <c r="C5" i="11"/>
  <c r="B6" i="11"/>
  <c r="C6" i="11"/>
  <c r="B7" i="11"/>
  <c r="C7" i="11"/>
  <c r="B8" i="11"/>
  <c r="C8" i="11"/>
  <c r="B9" i="11"/>
  <c r="C9" i="11"/>
  <c r="B10" i="11"/>
  <c r="C10" i="11"/>
  <c r="B11" i="11"/>
  <c r="C11" i="11"/>
  <c r="B12" i="11"/>
  <c r="C12" i="11"/>
  <c r="B5" i="12"/>
  <c r="C5" i="12"/>
  <c r="B6" i="12"/>
  <c r="C6" i="12"/>
  <c r="B7" i="12"/>
  <c r="C7" i="12"/>
  <c r="B8" i="12"/>
  <c r="C8" i="12"/>
  <c r="B9" i="12"/>
  <c r="C9" i="12"/>
  <c r="B10" i="12"/>
  <c r="C10" i="12"/>
  <c r="B11" i="12"/>
  <c r="C11" i="12"/>
  <c r="B12" i="12"/>
  <c r="C12" i="12"/>
  <c r="B5" i="13"/>
  <c r="C5" i="13"/>
  <c r="B6" i="13"/>
  <c r="C6" i="13"/>
  <c r="B7" i="13"/>
  <c r="C7" i="13"/>
  <c r="B8" i="13"/>
  <c r="C8" i="13"/>
  <c r="B9" i="13"/>
  <c r="C9" i="13"/>
  <c r="B10" i="13"/>
  <c r="C10" i="13"/>
  <c r="B11" i="13"/>
  <c r="C11" i="13"/>
  <c r="B12" i="13"/>
  <c r="C12" i="13"/>
  <c r="B5" i="14"/>
  <c r="C5" i="14"/>
  <c r="B6" i="14"/>
  <c r="C6" i="14"/>
  <c r="B7" i="14"/>
  <c r="C7" i="14"/>
  <c r="B8" i="14"/>
  <c r="C8" i="14"/>
  <c r="B9" i="14"/>
  <c r="C9" i="14"/>
  <c r="B10" i="14"/>
  <c r="C10" i="14"/>
  <c r="B11" i="14"/>
  <c r="C11" i="14"/>
  <c r="B12" i="14"/>
  <c r="C12" i="14"/>
  <c r="B5" i="15"/>
  <c r="C5" i="15"/>
  <c r="B6" i="15"/>
  <c r="C6" i="15"/>
  <c r="B7" i="15"/>
  <c r="C7" i="15"/>
  <c r="B8" i="15"/>
  <c r="C8" i="15"/>
  <c r="B9" i="15"/>
  <c r="C9" i="15"/>
  <c r="B10" i="15"/>
  <c r="C10" i="15"/>
  <c r="B11" i="15"/>
  <c r="C11" i="15"/>
  <c r="B12" i="15"/>
  <c r="C12" i="15"/>
  <c r="B5" i="16"/>
  <c r="C5" i="16"/>
  <c r="B6" i="16"/>
  <c r="C6" i="16"/>
  <c r="B7" i="16"/>
  <c r="C7" i="16"/>
  <c r="B8" i="16"/>
  <c r="C8" i="16"/>
  <c r="B9" i="16"/>
  <c r="C9" i="16"/>
  <c r="B10" i="16"/>
  <c r="C10" i="16"/>
  <c r="B11" i="16"/>
  <c r="C11" i="16"/>
  <c r="B12" i="16"/>
  <c r="C12" i="16"/>
  <c r="B5" i="17"/>
  <c r="C5" i="17"/>
  <c r="B6" i="17"/>
  <c r="C6" i="17"/>
  <c r="B7" i="17"/>
  <c r="C7" i="17"/>
  <c r="B8" i="17"/>
  <c r="C8" i="17"/>
  <c r="B9" i="17"/>
  <c r="C9" i="17"/>
  <c r="B10" i="17"/>
  <c r="C10" i="17"/>
  <c r="B11" i="17"/>
  <c r="C11" i="17"/>
  <c r="B12" i="17"/>
  <c r="C12" i="17"/>
  <c r="B5" i="18"/>
  <c r="C5" i="18"/>
  <c r="B6" i="18"/>
  <c r="C6" i="18"/>
  <c r="B7" i="18"/>
  <c r="C7" i="18"/>
  <c r="B8" i="18"/>
  <c r="C8" i="18"/>
  <c r="B9" i="18"/>
  <c r="C9" i="18"/>
  <c r="B10" i="18"/>
  <c r="C10" i="18"/>
  <c r="B11" i="18"/>
  <c r="C11" i="18"/>
  <c r="B12" i="18"/>
  <c r="C12" i="18"/>
  <c r="B5" i="19"/>
  <c r="C5" i="19"/>
  <c r="B6" i="19"/>
  <c r="C6" i="19"/>
  <c r="B7" i="19"/>
  <c r="C7" i="19"/>
  <c r="B8" i="19"/>
  <c r="C8" i="19"/>
  <c r="B9" i="19"/>
  <c r="C9" i="19"/>
  <c r="B10" i="19"/>
  <c r="C10" i="19"/>
  <c r="B11" i="19"/>
  <c r="C11" i="19"/>
  <c r="B12" i="19"/>
  <c r="C12" i="19"/>
  <c r="B5" i="20"/>
  <c r="C5" i="20"/>
  <c r="B6" i="20"/>
  <c r="C6" i="20"/>
  <c r="B7" i="20"/>
  <c r="C7" i="20"/>
  <c r="B8" i="20"/>
  <c r="C8" i="20"/>
  <c r="B9" i="20"/>
  <c r="C9" i="20"/>
  <c r="B10" i="20"/>
  <c r="C10" i="20"/>
  <c r="B11" i="20"/>
  <c r="C11" i="20"/>
  <c r="B12" i="20"/>
  <c r="C12" i="20"/>
  <c r="B5" i="6"/>
  <c r="C5" i="6"/>
  <c r="B6" i="6"/>
  <c r="C6" i="6"/>
  <c r="B7" i="6"/>
  <c r="C7" i="6"/>
  <c r="B8" i="6"/>
  <c r="C8" i="6"/>
  <c r="B9" i="6"/>
  <c r="C9" i="6"/>
  <c r="B10" i="6"/>
  <c r="C10" i="6"/>
  <c r="B11" i="6"/>
  <c r="C11" i="6"/>
  <c r="B12" i="6"/>
  <c r="C12" i="6"/>
  <c r="C4" i="7"/>
  <c r="C4" i="8"/>
  <c r="C4" i="9"/>
  <c r="C4" i="10"/>
  <c r="C4" i="11"/>
  <c r="C4" i="12"/>
  <c r="C4" i="13"/>
  <c r="C4" i="14"/>
  <c r="C4" i="15"/>
  <c r="C4" i="16"/>
  <c r="C4" i="17"/>
  <c r="C4" i="18"/>
  <c r="C4" i="19"/>
  <c r="C4" i="20"/>
  <c r="C4" i="6"/>
  <c r="B4" i="7"/>
  <c r="B4" i="8"/>
  <c r="B4" i="9"/>
  <c r="B4" i="10"/>
  <c r="B4" i="11"/>
  <c r="B4" i="12"/>
  <c r="B4" i="13"/>
  <c r="B4" i="14"/>
  <c r="B4" i="15"/>
  <c r="B4" i="16"/>
  <c r="B4" i="17"/>
  <c r="B4" i="18"/>
  <c r="B4" i="19"/>
  <c r="B4" i="20"/>
  <c r="B4" i="6"/>
  <c r="H126" i="5"/>
  <c r="V126" i="5" s="1"/>
  <c r="H12" i="5"/>
  <c r="R12" i="5" s="1"/>
  <c r="V4" i="5"/>
  <c r="U4" i="5"/>
  <c r="T4" i="5"/>
  <c r="S4" i="5"/>
  <c r="R4" i="5"/>
  <c r="Q4" i="5"/>
  <c r="P4" i="5"/>
  <c r="O4" i="5"/>
  <c r="N4" i="5"/>
  <c r="M4" i="5"/>
  <c r="L4" i="5"/>
  <c r="K4" i="5"/>
  <c r="J4" i="5"/>
  <c r="I4" i="5"/>
  <c r="H13" i="5"/>
  <c r="K13" i="5" s="1"/>
  <c r="H14" i="5"/>
  <c r="H15" i="5"/>
  <c r="H16" i="5"/>
  <c r="J16" i="5" s="1"/>
  <c r="H17" i="5"/>
  <c r="H19" i="5"/>
  <c r="I19" i="5" s="1"/>
  <c r="H20" i="5"/>
  <c r="H23" i="5"/>
  <c r="I23" i="5" s="1"/>
  <c r="H24" i="5"/>
  <c r="I24" i="5" s="1"/>
  <c r="H26" i="5"/>
  <c r="V26" i="5" s="1"/>
  <c r="H27" i="5"/>
  <c r="H28" i="5"/>
  <c r="P28" i="5" s="1"/>
  <c r="H29" i="5"/>
  <c r="Q29" i="5" s="1"/>
  <c r="H30" i="5"/>
  <c r="U30" i="5" s="1"/>
  <c r="H31" i="5"/>
  <c r="K31" i="5" s="1"/>
  <c r="H32" i="5"/>
  <c r="R32" i="5" s="1"/>
  <c r="H33" i="5"/>
  <c r="S33" i="5" s="1"/>
  <c r="H34" i="5"/>
  <c r="V34" i="5" s="1"/>
  <c r="H35" i="5"/>
  <c r="S35" i="5" s="1"/>
  <c r="H36" i="5"/>
  <c r="H37" i="5"/>
  <c r="Q37" i="5" s="1"/>
  <c r="H38" i="5"/>
  <c r="L38" i="5" s="1"/>
  <c r="H40" i="5"/>
  <c r="V40" i="5" s="1"/>
  <c r="H41" i="5"/>
  <c r="J41" i="5" s="1"/>
  <c r="H42" i="5"/>
  <c r="H43" i="5"/>
  <c r="V43" i="5" s="1"/>
  <c r="H44" i="5"/>
  <c r="M44" i="5" s="1"/>
  <c r="H45" i="5"/>
  <c r="H46" i="5"/>
  <c r="L46" i="5" s="1"/>
  <c r="H47" i="5"/>
  <c r="N47" i="5" s="1"/>
  <c r="H49" i="5"/>
  <c r="F49" i="5" s="1"/>
  <c r="H50" i="5"/>
  <c r="H52" i="5"/>
  <c r="H53" i="5"/>
  <c r="V53" i="5" s="1"/>
  <c r="H54" i="5"/>
  <c r="H55" i="5"/>
  <c r="H56" i="5"/>
  <c r="H58" i="5"/>
  <c r="J58" i="5" s="1"/>
  <c r="H59" i="5"/>
  <c r="J59" i="5" s="1"/>
  <c r="H60" i="5"/>
  <c r="H61" i="5"/>
  <c r="H62" i="5"/>
  <c r="H63" i="5"/>
  <c r="H64" i="5"/>
  <c r="H65" i="5"/>
  <c r="H66" i="5"/>
  <c r="H67" i="5"/>
  <c r="H69" i="5"/>
  <c r="H70" i="5"/>
  <c r="I70" i="5" s="1"/>
  <c r="H71" i="5"/>
  <c r="H72" i="5"/>
  <c r="H74" i="5"/>
  <c r="S74" i="5" s="1"/>
  <c r="H75" i="5"/>
  <c r="I75" i="5" s="1"/>
  <c r="H76" i="5"/>
  <c r="H77" i="5"/>
  <c r="H78" i="5"/>
  <c r="H79" i="5"/>
  <c r="H80" i="5"/>
  <c r="H81" i="5"/>
  <c r="H82" i="5"/>
  <c r="H83" i="5"/>
  <c r="H84" i="5"/>
  <c r="H85" i="5"/>
  <c r="H86" i="5"/>
  <c r="H87" i="5"/>
  <c r="H89" i="5"/>
  <c r="I89" i="5" s="1"/>
  <c r="H90" i="5"/>
  <c r="H91" i="5"/>
  <c r="H92" i="5"/>
  <c r="I92" i="5" s="1"/>
  <c r="H93" i="5"/>
  <c r="H94" i="5"/>
  <c r="H95" i="5"/>
  <c r="H96" i="5"/>
  <c r="U96" i="5" s="1"/>
  <c r="H97" i="5"/>
  <c r="H98" i="5"/>
  <c r="H99" i="5"/>
  <c r="H100" i="5"/>
  <c r="V100" i="5" s="1"/>
  <c r="H101" i="5"/>
  <c r="H103" i="5"/>
  <c r="H104" i="5"/>
  <c r="H105" i="5"/>
  <c r="H106" i="5"/>
  <c r="H107" i="5"/>
  <c r="H108" i="5"/>
  <c r="H109" i="5"/>
  <c r="H110" i="5"/>
  <c r="H111" i="5"/>
  <c r="H112" i="5"/>
  <c r="O112" i="5" s="1"/>
  <c r="H113" i="5"/>
  <c r="H115" i="5"/>
  <c r="T115" i="5" s="1"/>
  <c r="H116" i="5"/>
  <c r="H117" i="5"/>
  <c r="H118" i="5"/>
  <c r="H119" i="5"/>
  <c r="R119" i="5" s="1"/>
  <c r="H120" i="5"/>
  <c r="T120" i="5" s="1"/>
  <c r="H121" i="5"/>
  <c r="R121" i="5" s="1"/>
  <c r="H122" i="5"/>
  <c r="H123" i="5"/>
  <c r="H124" i="5"/>
  <c r="J124" i="5" s="1"/>
  <c r="H125" i="5"/>
  <c r="A1" i="6"/>
  <c r="A2" i="20"/>
  <c r="A2" i="19"/>
  <c r="A2" i="18"/>
  <c r="A2" i="17"/>
  <c r="A2" i="16"/>
  <c r="A2" i="15"/>
  <c r="A2" i="14"/>
  <c r="A2" i="13"/>
  <c r="A2" i="12"/>
  <c r="A2" i="11"/>
  <c r="A2" i="10"/>
  <c r="A2" i="9"/>
  <c r="A2" i="8"/>
  <c r="A2" i="7"/>
  <c r="A2" i="6"/>
  <c r="V74" i="5" l="1"/>
  <c r="M74" i="5"/>
  <c r="O74" i="5"/>
  <c r="J74" i="5"/>
  <c r="R74" i="5"/>
  <c r="Q74" i="5"/>
  <c r="U74" i="5"/>
  <c r="K74" i="5"/>
  <c r="L74" i="5"/>
  <c r="P74" i="5"/>
  <c r="I74" i="5"/>
  <c r="N74" i="5"/>
  <c r="T74" i="5"/>
  <c r="U24" i="5"/>
  <c r="V24" i="5"/>
  <c r="J24" i="5"/>
  <c r="O24" i="5"/>
  <c r="K24" i="5"/>
  <c r="S24" i="5"/>
  <c r="T24" i="5"/>
  <c r="N24" i="5"/>
  <c r="L24" i="5"/>
  <c r="P24" i="5"/>
  <c r="Q24" i="5"/>
  <c r="R24" i="5"/>
  <c r="M24" i="5"/>
  <c r="F118" i="5"/>
  <c r="F87" i="5"/>
  <c r="F117" i="5"/>
  <c r="F79" i="5"/>
  <c r="F64" i="5"/>
  <c r="F122" i="5"/>
  <c r="O11" i="5"/>
  <c r="L11" i="5"/>
  <c r="N11" i="5"/>
  <c r="M11" i="5"/>
  <c r="F94" i="5"/>
  <c r="F65" i="5"/>
  <c r="F56" i="5"/>
  <c r="L16" i="5"/>
  <c r="F16" i="5"/>
  <c r="M16" i="5"/>
  <c r="F111" i="5"/>
  <c r="F82" i="5"/>
  <c r="F63" i="5"/>
  <c r="F55" i="5"/>
  <c r="F54" i="5"/>
  <c r="I126" i="5"/>
  <c r="K126" i="5"/>
  <c r="R126" i="5"/>
  <c r="T126" i="5"/>
  <c r="O126" i="5"/>
  <c r="U126" i="5"/>
  <c r="J126" i="5"/>
  <c r="P126" i="5"/>
  <c r="S126" i="5"/>
  <c r="N126" i="5"/>
  <c r="Q126" i="5"/>
  <c r="L126" i="5"/>
  <c r="M126" i="5"/>
  <c r="F125" i="5"/>
  <c r="I124" i="5"/>
  <c r="F124" i="5" s="1"/>
  <c r="L124" i="5"/>
  <c r="O124" i="5"/>
  <c r="M124" i="5"/>
  <c r="N124" i="5"/>
  <c r="R124" i="5"/>
  <c r="K124" i="5"/>
  <c r="P124" i="5"/>
  <c r="T124" i="5"/>
  <c r="V124" i="5"/>
  <c r="L121" i="5"/>
  <c r="K121" i="5"/>
  <c r="S121" i="5"/>
  <c r="T121" i="5"/>
  <c r="J121" i="5"/>
  <c r="M121" i="5"/>
  <c r="N121" i="5"/>
  <c r="O121" i="5"/>
  <c r="U121" i="5"/>
  <c r="V121" i="5"/>
  <c r="I121" i="5"/>
  <c r="P121" i="5"/>
  <c r="I120" i="5"/>
  <c r="M120" i="5"/>
  <c r="Q120" i="5"/>
  <c r="R120" i="5"/>
  <c r="U120" i="5"/>
  <c r="V120" i="5"/>
  <c r="N120" i="5"/>
  <c r="O120" i="5"/>
  <c r="S120" i="5"/>
  <c r="J120" i="5"/>
  <c r="K120" i="5"/>
  <c r="L120" i="5"/>
  <c r="L119" i="5"/>
  <c r="O119" i="5"/>
  <c r="U119" i="5"/>
  <c r="T119" i="5"/>
  <c r="J119" i="5"/>
  <c r="N119" i="5"/>
  <c r="Q119" i="5"/>
  <c r="I119" i="5"/>
  <c r="F119" i="5" s="1"/>
  <c r="K119" i="5"/>
  <c r="F116" i="5"/>
  <c r="K115" i="5"/>
  <c r="P115" i="5"/>
  <c r="L115" i="5"/>
  <c r="N115" i="5"/>
  <c r="S115" i="5"/>
  <c r="U115" i="5"/>
  <c r="O115" i="5"/>
  <c r="Q115" i="5"/>
  <c r="I115" i="5"/>
  <c r="J115" i="5"/>
  <c r="M115" i="5"/>
  <c r="V115" i="5"/>
  <c r="R115" i="5"/>
  <c r="I112" i="5"/>
  <c r="N112" i="5"/>
  <c r="R112" i="5"/>
  <c r="J112" i="5"/>
  <c r="P112" i="5"/>
  <c r="T112" i="5"/>
  <c r="V112" i="5"/>
  <c r="M112" i="5"/>
  <c r="F112" i="5" s="1"/>
  <c r="K112" i="5"/>
  <c r="F108" i="5"/>
  <c r="F105" i="5"/>
  <c r="F103" i="5"/>
  <c r="N100" i="5"/>
  <c r="K100" i="5"/>
  <c r="S100" i="5"/>
  <c r="M100" i="5"/>
  <c r="I100" i="5"/>
  <c r="P100" i="5"/>
  <c r="R100" i="5"/>
  <c r="L100" i="5"/>
  <c r="U100" i="5"/>
  <c r="J100" i="5"/>
  <c r="F100" i="5" s="1"/>
  <c r="O100" i="5"/>
  <c r="T100" i="5"/>
  <c r="F99" i="5"/>
  <c r="L96" i="5"/>
  <c r="T96" i="5"/>
  <c r="S96" i="5"/>
  <c r="I96" i="5"/>
  <c r="K96" i="5"/>
  <c r="O96" i="5"/>
  <c r="R96" i="5"/>
  <c r="V96" i="5"/>
  <c r="N96" i="5"/>
  <c r="J96" i="5"/>
  <c r="M96" i="5"/>
  <c r="Q96" i="5"/>
  <c r="F92" i="5"/>
  <c r="F91" i="5"/>
  <c r="F85" i="5"/>
  <c r="F83" i="5"/>
  <c r="F81" i="5"/>
  <c r="F75" i="5"/>
  <c r="L72" i="5"/>
  <c r="M72" i="5"/>
  <c r="N72" i="5"/>
  <c r="R72" i="5"/>
  <c r="S72" i="5"/>
  <c r="I72" i="5"/>
  <c r="F72" i="5" s="1"/>
  <c r="Q72" i="5"/>
  <c r="K72" i="5"/>
  <c r="V72" i="5"/>
  <c r="K67" i="5"/>
  <c r="N67" i="5"/>
  <c r="J67" i="5"/>
  <c r="V67" i="5"/>
  <c r="R67" i="5"/>
  <c r="T67" i="5"/>
  <c r="U67" i="5"/>
  <c r="I67" i="5"/>
  <c r="Q67" i="5"/>
  <c r="S67" i="5"/>
  <c r="L67" i="5"/>
  <c r="P67" i="5"/>
  <c r="M67" i="5"/>
  <c r="O67" i="5"/>
  <c r="Q47" i="5"/>
  <c r="J47" i="5"/>
  <c r="P47" i="5"/>
  <c r="U47" i="5"/>
  <c r="V47" i="5"/>
  <c r="Q46" i="5"/>
  <c r="T46" i="5"/>
  <c r="K46" i="5"/>
  <c r="J46" i="5"/>
  <c r="F46" i="5" s="1"/>
  <c r="M46" i="5"/>
  <c r="O46" i="5"/>
  <c r="K45" i="5"/>
  <c r="U45" i="5"/>
  <c r="J45" i="5"/>
  <c r="L45" i="5"/>
  <c r="P45" i="5"/>
  <c r="V45" i="5"/>
  <c r="Q45" i="5"/>
  <c r="R45" i="5"/>
  <c r="I45" i="5"/>
  <c r="M45" i="5"/>
  <c r="S45" i="5"/>
  <c r="T45" i="5"/>
  <c r="N45" i="5"/>
  <c r="O45" i="5"/>
  <c r="L44" i="5"/>
  <c r="S44" i="5"/>
  <c r="P44" i="5"/>
  <c r="T44" i="5"/>
  <c r="Q44" i="5"/>
  <c r="I44" i="5"/>
  <c r="J44" i="5"/>
  <c r="F44" i="5" s="1"/>
  <c r="K44" i="5"/>
  <c r="R44" i="5"/>
  <c r="U44" i="5"/>
  <c r="O43" i="5"/>
  <c r="T43" i="5"/>
  <c r="R43" i="5"/>
  <c r="I43" i="5"/>
  <c r="J43" i="5"/>
  <c r="M43" i="5"/>
  <c r="P43" i="5"/>
  <c r="S43" i="5"/>
  <c r="U43" i="5"/>
  <c r="K43" i="5"/>
  <c r="J42" i="5"/>
  <c r="O42" i="5"/>
  <c r="Q42" i="5"/>
  <c r="U42" i="5"/>
  <c r="K42" i="5"/>
  <c r="M42" i="5"/>
  <c r="R42" i="5"/>
  <c r="T42" i="5"/>
  <c r="V42" i="5"/>
  <c r="L42" i="5"/>
  <c r="P42" i="5"/>
  <c r="R41" i="5"/>
  <c r="U41" i="5"/>
  <c r="K41" i="5"/>
  <c r="O41" i="5"/>
  <c r="T41" i="5"/>
  <c r="I41" i="5"/>
  <c r="M41" i="5"/>
  <c r="Q41" i="5"/>
  <c r="S41" i="5"/>
  <c r="V41" i="5"/>
  <c r="L41" i="5"/>
  <c r="I40" i="5"/>
  <c r="N40" i="5"/>
  <c r="S40" i="5"/>
  <c r="P40" i="5"/>
  <c r="J40" i="5"/>
  <c r="L40" i="5"/>
  <c r="M40" i="5"/>
  <c r="O40" i="5"/>
  <c r="R40" i="5"/>
  <c r="U40" i="5"/>
  <c r="R38" i="5"/>
  <c r="I38" i="5"/>
  <c r="M38" i="5"/>
  <c r="V38" i="5"/>
  <c r="K38" i="5"/>
  <c r="P38" i="5"/>
  <c r="J38" i="5"/>
  <c r="Q38" i="5"/>
  <c r="O38" i="5"/>
  <c r="T38" i="5"/>
  <c r="U38" i="5"/>
  <c r="S38" i="5"/>
  <c r="N38" i="5"/>
  <c r="K37" i="5"/>
  <c r="S37" i="5"/>
  <c r="T37" i="5"/>
  <c r="V37" i="5"/>
  <c r="R37" i="5"/>
  <c r="U37" i="5"/>
  <c r="J37" i="5"/>
  <c r="F37" i="5" s="1"/>
  <c r="O37" i="5"/>
  <c r="P37" i="5"/>
  <c r="I37" i="5"/>
  <c r="N37" i="5"/>
  <c r="J36" i="5"/>
  <c r="I36" i="5"/>
  <c r="U36" i="5"/>
  <c r="V36" i="5"/>
  <c r="L36" i="5"/>
  <c r="L5" i="5" s="1"/>
  <c r="O36" i="5"/>
  <c r="K36" i="5"/>
  <c r="N36" i="5"/>
  <c r="P36" i="5"/>
  <c r="Q36" i="5"/>
  <c r="R36" i="5"/>
  <c r="S36" i="5"/>
  <c r="M36" i="5"/>
  <c r="T36" i="5"/>
  <c r="P35" i="5"/>
  <c r="Q35" i="5"/>
  <c r="R35" i="5"/>
  <c r="K35" i="5"/>
  <c r="L35" i="5"/>
  <c r="I35" i="5"/>
  <c r="J35" i="5"/>
  <c r="T35" i="5"/>
  <c r="M35" i="5"/>
  <c r="N35" i="5"/>
  <c r="O35" i="5"/>
  <c r="O34" i="5"/>
  <c r="S34" i="5"/>
  <c r="J34" i="5"/>
  <c r="K34" i="5"/>
  <c r="L34" i="5"/>
  <c r="Q34" i="5"/>
  <c r="U34" i="5"/>
  <c r="R34" i="5"/>
  <c r="M33" i="5"/>
  <c r="Q33" i="5"/>
  <c r="I33" i="5"/>
  <c r="N33" i="5"/>
  <c r="L33" i="5"/>
  <c r="V33" i="5"/>
  <c r="P33" i="5"/>
  <c r="K32" i="5"/>
  <c r="M32" i="5"/>
  <c r="U32" i="5"/>
  <c r="N32" i="5"/>
  <c r="S32" i="5"/>
  <c r="L32" i="5"/>
  <c r="Q32" i="5"/>
  <c r="O32" i="5"/>
  <c r="O6" i="5" s="1"/>
  <c r="V32" i="5"/>
  <c r="T32" i="5"/>
  <c r="I32" i="5"/>
  <c r="M31" i="5"/>
  <c r="P31" i="5"/>
  <c r="R31" i="5"/>
  <c r="T31" i="5"/>
  <c r="V31" i="5"/>
  <c r="I31" i="5"/>
  <c r="F31" i="5" s="1"/>
  <c r="L31" i="5"/>
  <c r="N31" i="5"/>
  <c r="J31" i="5"/>
  <c r="O30" i="5"/>
  <c r="T30" i="5"/>
  <c r="Q30" i="5"/>
  <c r="V30" i="5"/>
  <c r="L30" i="5"/>
  <c r="S30" i="5"/>
  <c r="J30" i="5"/>
  <c r="N30" i="5"/>
  <c r="N5" i="5" s="1"/>
  <c r="P30" i="5"/>
  <c r="S29" i="5"/>
  <c r="J29" i="5"/>
  <c r="F29" i="5" s="1"/>
  <c r="O29" i="5"/>
  <c r="R29" i="5"/>
  <c r="L29" i="5"/>
  <c r="U29" i="5"/>
  <c r="K29" i="5"/>
  <c r="I29" i="5"/>
  <c r="N29" i="5"/>
  <c r="T29" i="5"/>
  <c r="M28" i="5"/>
  <c r="V28" i="5"/>
  <c r="I28" i="5"/>
  <c r="L28" i="5"/>
  <c r="K28" i="5"/>
  <c r="U28" i="5"/>
  <c r="O28" i="5"/>
  <c r="T28" i="5"/>
  <c r="S28" i="5"/>
  <c r="R28" i="5"/>
  <c r="J28" i="5"/>
  <c r="N28" i="5"/>
  <c r="K27" i="5"/>
  <c r="L27" i="5"/>
  <c r="R27" i="5"/>
  <c r="S27" i="5"/>
  <c r="T27" i="5"/>
  <c r="Q27" i="5"/>
  <c r="P27" i="5"/>
  <c r="J27" i="5"/>
  <c r="F27" i="5" s="1"/>
  <c r="O27" i="5"/>
  <c r="O26" i="5"/>
  <c r="P26" i="5"/>
  <c r="K26" i="5"/>
  <c r="N26" i="5"/>
  <c r="L26" i="5"/>
  <c r="M26" i="5"/>
  <c r="J26" i="5"/>
  <c r="I26" i="5"/>
  <c r="L13" i="5"/>
  <c r="M13" i="5"/>
  <c r="N13" i="5"/>
  <c r="O13" i="5"/>
  <c r="I13" i="5"/>
  <c r="P13" i="5"/>
  <c r="Q13" i="5"/>
  <c r="R13" i="5"/>
  <c r="S13" i="5"/>
  <c r="T13" i="5"/>
  <c r="U13" i="5"/>
  <c r="V13" i="5"/>
  <c r="N12" i="5"/>
  <c r="T12" i="5"/>
  <c r="O12" i="5"/>
  <c r="U12" i="5"/>
  <c r="V12" i="5"/>
  <c r="P12" i="5"/>
  <c r="J12" i="5"/>
  <c r="K12" i="5"/>
  <c r="Q12" i="5"/>
  <c r="F24" i="5"/>
  <c r="L53" i="5"/>
  <c r="P53" i="5"/>
  <c r="T53" i="5"/>
  <c r="M53" i="5"/>
  <c r="Q53" i="5"/>
  <c r="U53" i="5"/>
  <c r="N53" i="5"/>
  <c r="R53" i="5"/>
  <c r="F90" i="5"/>
  <c r="F52" i="5"/>
  <c r="F61" i="5"/>
  <c r="I59" i="5"/>
  <c r="F59" i="5" s="1"/>
  <c r="I58" i="5"/>
  <c r="F15" i="5"/>
  <c r="F106" i="5"/>
  <c r="F97" i="5"/>
  <c r="F89" i="5"/>
  <c r="F80" i="5"/>
  <c r="F71" i="5"/>
  <c r="F62" i="5"/>
  <c r="F53" i="5"/>
  <c r="F121" i="5"/>
  <c r="F95" i="5"/>
  <c r="F86" i="5"/>
  <c r="F78" i="5"/>
  <c r="F69" i="5"/>
  <c r="F60" i="5"/>
  <c r="F50" i="5"/>
  <c r="F41" i="5"/>
  <c r="F32" i="5"/>
  <c r="F23" i="5"/>
  <c r="F110" i="5"/>
  <c r="F101" i="5"/>
  <c r="F93" i="5"/>
  <c r="F76" i="5"/>
  <c r="F66" i="5"/>
  <c r="F107" i="5"/>
  <c r="F113" i="5"/>
  <c r="F22" i="5"/>
  <c r="O5" i="5"/>
  <c r="H5" i="5"/>
  <c r="F77" i="5"/>
  <c r="F14" i="5"/>
  <c r="F58" i="5"/>
  <c r="F84" i="5"/>
  <c r="F19" i="5"/>
  <c r="I20" i="5"/>
  <c r="F9" i="5"/>
  <c r="F34" i="5"/>
  <c r="T6" i="5"/>
  <c r="F109" i="5"/>
  <c r="F104" i="5"/>
  <c r="F70" i="5"/>
  <c r="F47" i="5"/>
  <c r="R6" i="5"/>
  <c r="U6" i="5"/>
  <c r="H6" i="5"/>
  <c r="M6" i="5"/>
  <c r="F123" i="5"/>
  <c r="F98" i="5"/>
  <c r="F17" i="5"/>
  <c r="F13" i="5"/>
  <c r="F11" i="5"/>
  <c r="F30" i="5" l="1"/>
  <c r="F38" i="5"/>
  <c r="F28" i="5"/>
  <c r="F126" i="5"/>
  <c r="F36" i="5"/>
  <c r="F42" i="5"/>
  <c r="F45" i="5"/>
  <c r="F96" i="5"/>
  <c r="F120" i="5"/>
  <c r="F26" i="5"/>
  <c r="J6" i="5"/>
  <c r="F40" i="5"/>
  <c r="F67" i="5"/>
  <c r="F115" i="5"/>
  <c r="F43" i="5"/>
  <c r="T5" i="5"/>
  <c r="S5" i="5"/>
  <c r="V6" i="5"/>
  <c r="K5" i="5"/>
  <c r="S6" i="5"/>
  <c r="U5" i="5"/>
  <c r="Q5" i="5"/>
  <c r="Q6" i="5"/>
  <c r="F35" i="5"/>
  <c r="V5" i="5"/>
  <c r="L6" i="5"/>
  <c r="P5" i="5"/>
  <c r="N6" i="5"/>
  <c r="M5" i="5"/>
  <c r="J5" i="5"/>
  <c r="P6" i="5"/>
  <c r="I5" i="5"/>
  <c r="R5" i="5"/>
  <c r="K6" i="5"/>
  <c r="F12" i="5"/>
  <c r="F20" i="5"/>
  <c r="I6" i="5"/>
  <c r="F33" i="5"/>
  <c r="E10" i="5"/>
  <c r="F10" i="5"/>
  <c r="R7" i="5"/>
  <c r="J7" i="5"/>
  <c r="G106" i="5" l="1"/>
  <c r="G119" i="5"/>
  <c r="E122" i="5"/>
  <c r="U7" i="5"/>
  <c r="M7" i="5"/>
  <c r="U8" i="5"/>
  <c r="P7" i="5"/>
  <c r="E24" i="5"/>
  <c r="G29" i="5"/>
  <c r="E70" i="5"/>
  <c r="G75" i="5"/>
  <c r="G83" i="5"/>
  <c r="E92" i="5"/>
  <c r="E100" i="5"/>
  <c r="T7" i="5"/>
  <c r="Q7" i="5"/>
  <c r="E43" i="5"/>
  <c r="G62" i="5"/>
  <c r="G97" i="5"/>
  <c r="G22" i="5"/>
  <c r="G59" i="5"/>
  <c r="G81" i="5"/>
  <c r="G41" i="5"/>
  <c r="E74" i="5"/>
  <c r="E86" i="5"/>
  <c r="E95" i="5"/>
  <c r="E26" i="5"/>
  <c r="G32" i="5"/>
  <c r="L7" i="5"/>
  <c r="G14" i="5"/>
  <c r="E14" i="5"/>
  <c r="G27" i="5"/>
  <c r="E27" i="5"/>
  <c r="E37" i="5"/>
  <c r="G40" i="5"/>
  <c r="E75" i="5"/>
  <c r="E77" i="5"/>
  <c r="E15" i="5"/>
  <c r="G34" i="5"/>
  <c r="E13" i="5"/>
  <c r="G47" i="5"/>
  <c r="G55" i="5"/>
  <c r="G12" i="5"/>
  <c r="E12" i="5"/>
  <c r="G42" i="5"/>
  <c r="E42" i="5"/>
  <c r="E44" i="5"/>
  <c r="G63" i="5"/>
  <c r="E63" i="5"/>
  <c r="G85" i="5"/>
  <c r="G87" i="5"/>
  <c r="G26" i="5"/>
  <c r="G50" i="5"/>
  <c r="E34" i="5"/>
  <c r="G20" i="5"/>
  <c r="G77" i="5"/>
  <c r="E50" i="5"/>
  <c r="E64" i="5"/>
  <c r="G71" i="5"/>
  <c r="E79" i="5"/>
  <c r="G89" i="5"/>
  <c r="G10" i="5"/>
  <c r="D10" i="5" s="1"/>
  <c r="K7" i="5"/>
  <c r="E22" i="5"/>
  <c r="E49" i="5"/>
  <c r="G49" i="5"/>
  <c r="E52" i="5"/>
  <c r="G70" i="5"/>
  <c r="G79" i="5"/>
  <c r="G100" i="5"/>
  <c r="G16" i="5"/>
  <c r="E29" i="5"/>
  <c r="G31" i="5"/>
  <c r="G46" i="5"/>
  <c r="G13" i="5"/>
  <c r="G44" i="5"/>
  <c r="G65" i="5"/>
  <c r="E65" i="5"/>
  <c r="E67" i="5"/>
  <c r="E36" i="5"/>
  <c r="E16" i="5"/>
  <c r="E31" i="5"/>
  <c r="G37" i="5"/>
  <c r="G52" i="5"/>
  <c r="G92" i="5"/>
  <c r="G24" i="5"/>
  <c r="G33" i="5"/>
  <c r="E33" i="5"/>
  <c r="G35" i="5"/>
  <c r="E35" i="5"/>
  <c r="E54" i="5"/>
  <c r="G54" i="5"/>
  <c r="G56" i="5"/>
  <c r="E56" i="5"/>
  <c r="E59" i="5"/>
  <c r="G61" i="5"/>
  <c r="G90" i="5"/>
  <c r="E107" i="5"/>
  <c r="E109" i="5"/>
  <c r="E113" i="5"/>
  <c r="G116" i="5"/>
  <c r="E116" i="5"/>
  <c r="E118" i="5"/>
  <c r="E120" i="5"/>
  <c r="G120" i="5"/>
  <c r="G124" i="5"/>
  <c r="E124" i="5"/>
  <c r="E126" i="5"/>
  <c r="E19" i="5"/>
  <c r="G19" i="5"/>
  <c r="G72" i="5"/>
  <c r="E72" i="5"/>
  <c r="E103" i="5"/>
  <c r="E105" i="5"/>
  <c r="E40" i="5"/>
  <c r="E46" i="5"/>
  <c r="E61" i="5"/>
  <c r="G67" i="5"/>
  <c r="G11" i="5"/>
  <c r="E28" i="5"/>
  <c r="G53" i="5"/>
  <c r="E66" i="5"/>
  <c r="F74" i="5"/>
  <c r="E76" i="5"/>
  <c r="E82" i="5"/>
  <c r="E84" i="5"/>
  <c r="E89" i="5"/>
  <c r="E97" i="5"/>
  <c r="G104" i="5"/>
  <c r="G108" i="5"/>
  <c r="E115" i="5"/>
  <c r="G117" i="5"/>
  <c r="G121" i="5"/>
  <c r="E123" i="5"/>
  <c r="G125" i="5"/>
  <c r="E81" i="5"/>
  <c r="G94" i="5"/>
  <c r="G96" i="5"/>
  <c r="E96" i="5"/>
  <c r="G98" i="5"/>
  <c r="G17" i="5"/>
  <c r="E58" i="5"/>
  <c r="G64" i="5"/>
  <c r="E111" i="5"/>
  <c r="E45" i="5"/>
  <c r="G82" i="5"/>
  <c r="E85" i="5"/>
  <c r="G86" i="5"/>
  <c r="G91" i="5"/>
  <c r="G95" i="5"/>
  <c r="G99" i="5"/>
  <c r="E104" i="5"/>
  <c r="G105" i="5"/>
  <c r="E108" i="5"/>
  <c r="G109" i="5"/>
  <c r="E112" i="5"/>
  <c r="G113" i="5"/>
  <c r="G118" i="5"/>
  <c r="G122" i="5"/>
  <c r="G126" i="5"/>
  <c r="G74" i="5"/>
  <c r="E78" i="5"/>
  <c r="E93" i="5"/>
  <c r="E101" i="5"/>
  <c r="E23" i="5"/>
  <c r="E30" i="5"/>
  <c r="G36" i="5"/>
  <c r="G58" i="5"/>
  <c r="E60" i="5"/>
  <c r="G66" i="5"/>
  <c r="E69" i="5"/>
  <c r="E80" i="5"/>
  <c r="G93" i="5"/>
  <c r="G101" i="5"/>
  <c r="G112" i="5"/>
  <c r="G115" i="5"/>
  <c r="G123" i="5"/>
  <c r="O7" i="5"/>
  <c r="G15" i="5"/>
  <c r="G28" i="5"/>
  <c r="E38" i="5"/>
  <c r="E11" i="5"/>
  <c r="E17" i="5"/>
  <c r="G45" i="5"/>
  <c r="E53" i="5"/>
  <c r="G76" i="5"/>
  <c r="G78" i="5"/>
  <c r="E91" i="5"/>
  <c r="E99" i="5"/>
  <c r="G110" i="5"/>
  <c r="G23" i="5"/>
  <c r="G30" i="5"/>
  <c r="E32" i="5"/>
  <c r="G38" i="5"/>
  <c r="E41" i="5"/>
  <c r="E47" i="5"/>
  <c r="D47" i="5" s="1"/>
  <c r="G60" i="5"/>
  <c r="E62" i="5"/>
  <c r="D62" i="5" s="1"/>
  <c r="G69" i="5"/>
  <c r="E71" i="5"/>
  <c r="E119" i="5"/>
  <c r="S7" i="5"/>
  <c r="G43" i="5"/>
  <c r="E20" i="5"/>
  <c r="E55" i="5"/>
  <c r="G80" i="5"/>
  <c r="E83" i="5"/>
  <c r="G84" i="5"/>
  <c r="E87" i="5"/>
  <c r="G103" i="5"/>
  <c r="E106" i="5"/>
  <c r="G107" i="5"/>
  <c r="E110" i="5"/>
  <c r="G111" i="5"/>
  <c r="N7" i="5"/>
  <c r="V7" i="5"/>
  <c r="E90" i="5"/>
  <c r="E94" i="5"/>
  <c r="E98" i="5"/>
  <c r="E117" i="5"/>
  <c r="E121" i="5"/>
  <c r="E125" i="5"/>
  <c r="D41" i="5" l="1"/>
  <c r="D106" i="5"/>
  <c r="D46" i="5"/>
  <c r="D119" i="5"/>
  <c r="D99" i="5"/>
  <c r="D107" i="5"/>
  <c r="D83" i="5"/>
  <c r="D65" i="5"/>
  <c r="D30" i="5"/>
  <c r="D109" i="5"/>
  <c r="D90" i="5"/>
  <c r="D96" i="5"/>
  <c r="D101" i="5"/>
  <c r="D93" i="5"/>
  <c r="D86" i="5"/>
  <c r="D76" i="5"/>
  <c r="D79" i="5"/>
  <c r="D78" i="5"/>
  <c r="D69" i="5"/>
  <c r="D55" i="5"/>
  <c r="D56" i="5"/>
  <c r="D32" i="5"/>
  <c r="D38" i="5"/>
  <c r="D28" i="5"/>
  <c r="D15" i="5"/>
  <c r="D12" i="5"/>
  <c r="D11" i="5"/>
  <c r="D125" i="5"/>
  <c r="D121" i="5"/>
  <c r="D120" i="5"/>
  <c r="D116" i="5"/>
  <c r="D113" i="5"/>
  <c r="D108" i="5"/>
  <c r="D100" i="5"/>
  <c r="D91" i="5"/>
  <c r="D85" i="5"/>
  <c r="D77" i="5"/>
  <c r="D75" i="5"/>
  <c r="D59" i="5"/>
  <c r="D54" i="5"/>
  <c r="D45" i="5"/>
  <c r="D36" i="5"/>
  <c r="D34" i="5"/>
  <c r="D29" i="5"/>
  <c r="D27" i="5"/>
  <c r="D17" i="5"/>
  <c r="D16" i="5"/>
  <c r="M8" i="5"/>
  <c r="J8" i="5"/>
  <c r="D126" i="5"/>
  <c r="D124" i="5"/>
  <c r="D123" i="5"/>
  <c r="D117" i="5"/>
  <c r="D122" i="5"/>
  <c r="D118" i="5"/>
  <c r="D115" i="5"/>
  <c r="D112" i="5"/>
  <c r="D104" i="5"/>
  <c r="D105" i="5"/>
  <c r="D111" i="5"/>
  <c r="D110" i="5"/>
  <c r="D103" i="5"/>
  <c r="D98" i="5"/>
  <c r="D92" i="5"/>
  <c r="D97" i="5"/>
  <c r="D94" i="5"/>
  <c r="D95" i="5"/>
  <c r="D89" i="5"/>
  <c r="D87" i="5"/>
  <c r="D84" i="5"/>
  <c r="D82" i="5"/>
  <c r="D81" i="5"/>
  <c r="D80" i="5"/>
  <c r="D74" i="5"/>
  <c r="D72" i="5"/>
  <c r="D71" i="5"/>
  <c r="D70" i="5"/>
  <c r="D66" i="5"/>
  <c r="D60" i="5"/>
  <c r="D64" i="5"/>
  <c r="D67" i="5"/>
  <c r="D63" i="5"/>
  <c r="D61" i="5"/>
  <c r="D58" i="5"/>
  <c r="D53" i="5"/>
  <c r="D52" i="5"/>
  <c r="D50" i="5"/>
  <c r="D49" i="5"/>
  <c r="D42" i="5"/>
  <c r="D43" i="5"/>
  <c r="D44" i="5"/>
  <c r="D40" i="5"/>
  <c r="D35" i="5"/>
  <c r="D37" i="5"/>
  <c r="D31" i="5"/>
  <c r="D33" i="5"/>
  <c r="D24" i="5"/>
  <c r="D23" i="5"/>
  <c r="D19" i="5"/>
  <c r="D20" i="5"/>
  <c r="D22" i="5"/>
  <c r="D13" i="5"/>
  <c r="D14" i="5"/>
  <c r="D26" i="5"/>
  <c r="L8" i="5"/>
  <c r="G21" i="5"/>
  <c r="Q8" i="5"/>
  <c r="S8" i="5"/>
  <c r="N8" i="5"/>
  <c r="V8" i="5"/>
  <c r="O8" i="5"/>
  <c r="T8" i="5"/>
  <c r="F73" i="5"/>
  <c r="F88" i="5"/>
  <c r="G25" i="5"/>
  <c r="P8" i="5"/>
  <c r="F51" i="5"/>
  <c r="R8" i="5"/>
  <c r="F114" i="5"/>
  <c r="G102" i="5"/>
  <c r="F48" i="5"/>
  <c r="E39" i="5"/>
  <c r="K8" i="5"/>
  <c r="G127" i="5"/>
  <c r="G57" i="5"/>
  <c r="E25" i="5"/>
  <c r="G68" i="5"/>
  <c r="E21" i="5"/>
  <c r="F25" i="5"/>
  <c r="F57" i="5"/>
  <c r="E88" i="5"/>
  <c r="G73" i="5"/>
  <c r="E68" i="5"/>
  <c r="G39" i="5"/>
  <c r="F39" i="5"/>
  <c r="G88" i="5"/>
  <c r="E48" i="5"/>
  <c r="E57" i="5"/>
  <c r="E73" i="5"/>
  <c r="G51" i="5"/>
  <c r="E51" i="5"/>
  <c r="G48" i="5"/>
  <c r="F68" i="5"/>
  <c r="F21" i="5"/>
  <c r="F102" i="5"/>
  <c r="E114" i="5"/>
  <c r="G114" i="5"/>
  <c r="E127" i="5"/>
  <c r="E102" i="5"/>
  <c r="F127" i="5"/>
  <c r="I7" i="5"/>
  <c r="I8" i="5" l="1"/>
  <c r="G9" i="5"/>
  <c r="G18" i="5" s="1"/>
  <c r="E9" i="5"/>
  <c r="E18" i="5" s="1"/>
  <c r="H7" i="5"/>
  <c r="H8" i="5"/>
  <c r="H3" i="5" l="1"/>
  <c r="F18" i="5"/>
  <c r="D9" i="5"/>
  <c r="A3" i="5" s="1"/>
</calcChain>
</file>

<file path=xl/sharedStrings.xml><?xml version="1.0" encoding="utf-8"?>
<sst xmlns="http://schemas.openxmlformats.org/spreadsheetml/2006/main" count="2135" uniqueCount="452">
  <si>
    <t>Visite initiale</t>
  </si>
  <si>
    <t>N° page</t>
  </si>
  <si>
    <t>Titre de la page</t>
  </si>
  <si>
    <t>URL</t>
  </si>
  <si>
    <t>Commentaires</t>
  </si>
  <si>
    <t>P01</t>
  </si>
  <si>
    <t>Accueil</t>
  </si>
  <si>
    <t>P02</t>
  </si>
  <si>
    <t>P03</t>
  </si>
  <si>
    <t>P04</t>
  </si>
  <si>
    <t>P05</t>
  </si>
  <si>
    <t>P06</t>
  </si>
  <si>
    <t>P07</t>
  </si>
  <si>
    <t>Plan du site</t>
  </si>
  <si>
    <t>P08</t>
  </si>
  <si>
    <t>P09</t>
  </si>
  <si>
    <t>P10</t>
  </si>
  <si>
    <t>P11</t>
  </si>
  <si>
    <t>P12</t>
  </si>
  <si>
    <t>P13</t>
  </si>
  <si>
    <t>P14</t>
  </si>
  <si>
    <t>P15</t>
  </si>
  <si>
    <t>Images</t>
  </si>
  <si>
    <t>Cadres</t>
  </si>
  <si>
    <t>Couleurs</t>
  </si>
  <si>
    <t>Multimédia</t>
  </si>
  <si>
    <t>Tableaux</t>
  </si>
  <si>
    <t>Liens</t>
  </si>
  <si>
    <t>Scripts</t>
  </si>
  <si>
    <t>Éléments obligatoires</t>
  </si>
  <si>
    <t>Présentation</t>
  </si>
  <si>
    <t>Formulaires</t>
  </si>
  <si>
    <t>Navigation</t>
  </si>
  <si>
    <t>Consultation</t>
  </si>
  <si>
    <t>C</t>
  </si>
  <si>
    <t>NC</t>
  </si>
  <si>
    <t>NA</t>
  </si>
  <si>
    <t>Thématiques</t>
  </si>
  <si>
    <t>1.1</t>
  </si>
  <si>
    <t>Chaque image porteuse d’information a-t-elle une alternative textuelle ?</t>
  </si>
  <si>
    <t>1.2</t>
  </si>
  <si>
    <t>Chaque image de décoration est-elle correctement ignorée par les technologies d’assistance ?</t>
  </si>
  <si>
    <t>1.3</t>
  </si>
  <si>
    <t>Pour chaque image porteuse d'information ayant une alternative textuelle, cette alternative est-elle pertinente (hors cas particuliers) ?</t>
  </si>
  <si>
    <t>1.4</t>
  </si>
  <si>
    <t>Pour chaque image utilisée comme CAPTCHA ou comme image-test, ayant une alternative textuelle, cette alternative permet-elle d’identifier la nature et la fonction de l’image ?</t>
  </si>
  <si>
    <t>1.5</t>
  </si>
  <si>
    <t>Pour chaque image utilisée comme CAPTCHA, une solution d’accès alternatif au contenu ou à la fonction du CAPTCHA est-elle présente ?</t>
  </si>
  <si>
    <t>1.6</t>
  </si>
  <si>
    <t>Chaque image porteuse d’information a-t-elle, si nécessaire, une description détaillée ?</t>
  </si>
  <si>
    <t>1.7</t>
  </si>
  <si>
    <t>Pour chaque image porteuse d’information ayant une description détaillée, cette description est-elle pertinente ?</t>
  </si>
  <si>
    <t>1.8</t>
  </si>
  <si>
    <t>Chaque image texte porteuse d’information, en l’absence d’un mécanisme de remplacement, doit si possible être remplacée par du texte stylé. Cette règle est-elle respectée (hors cas particuliers) ?</t>
  </si>
  <si>
    <t>1.9</t>
  </si>
  <si>
    <t>Chaque légende d’image est-elle, si nécessaire, correctement reliée à l’image correspondante ?</t>
  </si>
  <si>
    <t>2.1</t>
  </si>
  <si>
    <t>Chaque cadre a-t-il un titre de cadre ?</t>
  </si>
  <si>
    <t>2.2</t>
  </si>
  <si>
    <t>Pour chaque cadre ayant un titre de cadre, ce titre de cadre est-il pertinent ?</t>
  </si>
  <si>
    <t>3.1</t>
  </si>
  <si>
    <t>Dans chaque page web, l’information ne doit pas être donnée uniquement par la couleur. Cette règle est-elle respectée ?</t>
  </si>
  <si>
    <t>3.2</t>
  </si>
  <si>
    <t>Dans chaque page web, le contraste entre la couleur du texte et la couleur de son arrière-plan est-il suffisamment élevé (hors cas particuliers) ?</t>
  </si>
  <si>
    <t>3.3</t>
  </si>
  <si>
    <t>Dans chaque page web, les couleurs utilisées dans les composants d’interface ou les éléments graphiques porteurs d’informations sont-elles suffisamment contrastées (hors cas particuliers) ?</t>
  </si>
  <si>
    <t>4.1</t>
  </si>
  <si>
    <t>Chaque média temporel pré-enregistré a-t-il, si nécessaire, une transcription textuelle ou une audiodescription (hors cas particuliers) ?</t>
  </si>
  <si>
    <t>4.2</t>
  </si>
  <si>
    <t>Pour chaque média temporel pré-enregistré ayant une transcription textuelle ou une audiodescription synchronisée, celles-ci sont-elles pertinentes (hors cas particuliers) ?</t>
  </si>
  <si>
    <t>4.3</t>
  </si>
  <si>
    <t>Chaque média temporel synchronisé pré-enregistré a-t-il, si nécessaire, des sous-titres synchronisés (hors cas particuliers) ?</t>
  </si>
  <si>
    <t>4.4</t>
  </si>
  <si>
    <t>Pour chaque média temporel synchronisé pré-enregistré ayant des sous-titres synchronisés, ces sous-titres sont-ils pertinents ?</t>
  </si>
  <si>
    <t>4.5</t>
  </si>
  <si>
    <t>Chaque média temporel pré-enregistré a-t-il, si nécessaire, une audiodescription synchronisée (hors cas particuliers) ?</t>
  </si>
  <si>
    <t>4.6</t>
  </si>
  <si>
    <t>Pour chaque média temporel pré-enregistré ayant une audiodescription synchronisée, celle-ci est-elle pertinente ?</t>
  </si>
  <si>
    <t>4.7</t>
  </si>
  <si>
    <t>Chaque média temporel est-il clairement identifiable (hors cas particuliers) ?</t>
  </si>
  <si>
    <t>4.8</t>
  </si>
  <si>
    <t>Chaque média non temporel a-t-il, si nécessaire, une alternative (hors cas particuliers) ?</t>
  </si>
  <si>
    <t>4.9</t>
  </si>
  <si>
    <t>Pour chaque média non temporel ayant une alternative, cette alternative est-elle pertinente ?</t>
  </si>
  <si>
    <t>4.10</t>
  </si>
  <si>
    <t>Chaque son déclenché automatiquement est-il contrôlable par l’utilisateur ?</t>
  </si>
  <si>
    <t>4.11</t>
  </si>
  <si>
    <t>La consultation de chaque média temporel est-elle, si nécessaire, contrôlable par le clavier et tout dispositif de pointage ?</t>
  </si>
  <si>
    <t>4.12</t>
  </si>
  <si>
    <t>La consultation de chaque média non temporel est-elle contrôlable par le clavier et tout dispositif de pointage ?</t>
  </si>
  <si>
    <t>4.13</t>
  </si>
  <si>
    <t>Chaque média temporel et non temporel est-il compatible avec les technologies d’assistance (hors cas particuliers) ?</t>
  </si>
  <si>
    <t>5.1</t>
  </si>
  <si>
    <t>Chaque tableau de données complexe a-t-il un résumé ?</t>
  </si>
  <si>
    <t>5.2</t>
  </si>
  <si>
    <t>Pour chaque tableau de données complexe ayant un résumé, celui-ci est-il pertinent ?</t>
  </si>
  <si>
    <t>5.3</t>
  </si>
  <si>
    <t>Pour chaque tableau de mise en forme, le contenu linéarisé reste-t-il compréhensible (hors cas particuliers) ?</t>
  </si>
  <si>
    <t>5.4</t>
  </si>
  <si>
    <t>Pour chaque tableau de données ayant un titre, le titre est-il correctement associé au tableau de données ?</t>
  </si>
  <si>
    <t>5.5</t>
  </si>
  <si>
    <t>Pour chaque tableau de données ayant un titre, celui-ci est-il pertinent ?</t>
  </si>
  <si>
    <t>5.6</t>
  </si>
  <si>
    <t>Pour chaque tableau de données, chaque en-tête de colonnes et chaque en-tête de lignes sont-ils correctement déclarés ?</t>
  </si>
  <si>
    <t>5.7</t>
  </si>
  <si>
    <t>Pour chaque tableau de données, la technique appropriée permettant d’associer chaque cellule avec ses en-têtes est-elle utilisée (hors cas particuliers) ?</t>
  </si>
  <si>
    <t>5.8</t>
  </si>
  <si>
    <t>Chaque tableau de mise en forme ne doit pas utiliser d’éléments propres aux tableaux de données. Cette règle est-elle respectée ?</t>
  </si>
  <si>
    <t>6.1</t>
  </si>
  <si>
    <t>Chaque lien est-il explicite (hors cas particuliers) ?</t>
  </si>
  <si>
    <t>6.2</t>
  </si>
  <si>
    <t>Dans chaque page web, chaque lien, à l’exception des ancres, a-t-il un intitulé ?</t>
  </si>
  <si>
    <t>7.1</t>
  </si>
  <si>
    <t>Chaque script est-il, si nécessaire, compatible avec les technologies d’assistance ?</t>
  </si>
  <si>
    <t>7.2</t>
  </si>
  <si>
    <t>Pour chaque script ayant une alternative, cette alternative est-elle pertinente ?</t>
  </si>
  <si>
    <t>7.3</t>
  </si>
  <si>
    <t>Chaque script est-il contrôlable par le clavier et par tout dispositif de pointage (hors cas particuliers) ?</t>
  </si>
  <si>
    <t>7.4</t>
  </si>
  <si>
    <t>Pour chaque script qui initie un changement de contexte, l’utilisateur est-il averti ou en a-t-il le contrôle ?</t>
  </si>
  <si>
    <t>7.5</t>
  </si>
  <si>
    <t>Dans chaque page web, les messages de statut sont-ils correctement restitués par les technologies d’assistance ?</t>
  </si>
  <si>
    <t>8.1</t>
  </si>
  <si>
    <t>Chaque page web est-elle définie par un type de document ?</t>
  </si>
  <si>
    <t>8.2</t>
  </si>
  <si>
    <t>Pour chaque page web, le code source généré est-il valide selon le type de document spécifié (hors cas particuliers) ?</t>
  </si>
  <si>
    <t>8.3</t>
  </si>
  <si>
    <t>Dans chaque page web, la langue par défaut est-elle présente ?</t>
  </si>
  <si>
    <t>8.4</t>
  </si>
  <si>
    <t>Pour chaque page web ayant une langue par défaut, le code de langue est-il pertinent ?</t>
  </si>
  <si>
    <t>8.5</t>
  </si>
  <si>
    <t>Chaque page web a-t-elle un titre de page ?</t>
  </si>
  <si>
    <t>8.6</t>
  </si>
  <si>
    <t>Pour chaque page web ayant un titre de page, ce titre est-il pertinent ?</t>
  </si>
  <si>
    <t>8.7</t>
  </si>
  <si>
    <t>Dans chaque page web, chaque changement de langue est-il indiqué dans le code source (hors cas particuliers) ?</t>
  </si>
  <si>
    <t>8.8</t>
  </si>
  <si>
    <t>Dans chaque page web, le code de langue de chaque changement de langue est-il valide et pertinent ?</t>
  </si>
  <si>
    <t>8.9</t>
  </si>
  <si>
    <t>Dans chaque page web, les balises ne doivent pas être utilisées uniquement à des fins de présentation. Cette règle est-elle respectée ?</t>
  </si>
  <si>
    <t>8.10</t>
  </si>
  <si>
    <t>Dans chaque page web, les changements du sens de lecture sont-ils signalés ?</t>
  </si>
  <si>
    <t>Structure</t>
  </si>
  <si>
    <t>9.1</t>
  </si>
  <si>
    <t>Dans chaque page web, l’information est-elle structurée par l’utilisation appropriée de titres ?</t>
  </si>
  <si>
    <t>9.2</t>
  </si>
  <si>
    <t>Dans chaque page web, la structure du document est-elle cohérente (hors cas particuliers) ?</t>
  </si>
  <si>
    <t>9.3</t>
  </si>
  <si>
    <t>Dans chaque page web, chaque liste est-elle correctement structurée ?</t>
  </si>
  <si>
    <t>9.4</t>
  </si>
  <si>
    <t>Dans chaque page web, chaque citation est-elle correctement indiquée ?</t>
  </si>
  <si>
    <t>10.1</t>
  </si>
  <si>
    <t>Dans le site web, des feuilles de styles sont-elles utilisées pour contrôler la présentation de l’information ?</t>
  </si>
  <si>
    <t>10.2</t>
  </si>
  <si>
    <t>Dans chaque page web, le contenu visible reste-t-il présent lorsque les feuilles de styles sont désactivées ?</t>
  </si>
  <si>
    <t>10.3</t>
  </si>
  <si>
    <t>Dans chaque page web, l’information reste-t-elle compréhensible lorsque les feuilles de styles sont désactivées ?</t>
  </si>
  <si>
    <t>10.4</t>
  </si>
  <si>
    <t>Dans chaque page web, le texte reste-t-il lisible lorsque la taille des caractères est augmentée jusqu’à 200%, au moins (hors cas particuliers) ?</t>
  </si>
  <si>
    <t>10.5</t>
  </si>
  <si>
    <t>Dans chaque page web, les déclarations CSS de couleurs de fond d’élément et de police sont-elles correctement utilisées ?</t>
  </si>
  <si>
    <t>10.6</t>
  </si>
  <si>
    <t>Dans chaque page web, chaque lien dont la nature n’est pas évidente est-il visible par rapport au texte environnant ?</t>
  </si>
  <si>
    <t>10.7</t>
  </si>
  <si>
    <t>Dans chaque page web, pour chaque élément recevant le focus, la prise de focus est-elle visible ?</t>
  </si>
  <si>
    <t>10.8</t>
  </si>
  <si>
    <t>Pour chaque page web, les contenus cachés ont-ils vocation à être ignorés par les technologies d’assistance ?</t>
  </si>
  <si>
    <t>10.9</t>
  </si>
  <si>
    <t>Dans chaque page web, l’information ne doit pas être donnée uniquement par la forme, taille ou position. Cette règle est-elle respectée ?</t>
  </si>
  <si>
    <t>10.10</t>
  </si>
  <si>
    <t>Dans chaque page web, l’information ne doit pas être donnée par la forme, taille ou position uniquement. Cette règle est-elle implémentée de façon pertinente ?</t>
  </si>
  <si>
    <t>10.11</t>
  </si>
  <si>
    <t>10.12</t>
  </si>
  <si>
    <t>Dans chaque page web, les propriétés d’espacement du texte peuvent-elles être redéfinies par l’utilisateur sans perte de contenu ou de fonctionnalité (hors cas particuliers) ?</t>
  </si>
  <si>
    <t>10.13</t>
  </si>
  <si>
    <t>Dans chaque page web, les contenus additionnels apparaissant à la prise de focus ou au survol d’un composant d’interface sont-ils contrôlables par l’utilisateur (hors cas particuliers) ?</t>
  </si>
  <si>
    <t>10.14</t>
  </si>
  <si>
    <t>Dans chaque page web, les contenus additionnels apparaissant via les styles CSS uniquement peuvent-ils être rendus visibles au clavier et par tout dispositif de pointage ?</t>
  </si>
  <si>
    <t>11.1</t>
  </si>
  <si>
    <t>Chaque champ de formulaire a-t-il une étiquette ?</t>
  </si>
  <si>
    <t>11.2</t>
  </si>
  <si>
    <t>Chaque étiquette associée à un champ de formulaire est-elle pertinente (hors cas particuliers) ?</t>
  </si>
  <si>
    <t>11.3</t>
  </si>
  <si>
    <t>Dans chaque formulaire, chaque étiquette associée à un champ de formulaire ayant la même fonction et répété plusieurs fois dans une même page ou dans un ensemble de pages est-elle cohérente ?</t>
  </si>
  <si>
    <t>11.4</t>
  </si>
  <si>
    <t>Dans chaque formulaire, chaque étiquette de champ et son champ associé sont-ils accolés (hors cas particuliers) ?</t>
  </si>
  <si>
    <t>11.5</t>
  </si>
  <si>
    <t>Dans chaque formulaire, les champs de même nature sont-ils regroupés, si nécessaire ?</t>
  </si>
  <si>
    <t>11.6</t>
  </si>
  <si>
    <t>Dans chaque formulaire, chaque regroupement de champs de formulaire a-t-il une légende ?</t>
  </si>
  <si>
    <t>11.7</t>
  </si>
  <si>
    <t>Dans chaque formulaire, chaque légende associée à un regroupement de champs de même nature est-elle pertinente ?</t>
  </si>
  <si>
    <t>11.8</t>
  </si>
  <si>
    <t>Dans chaque formulaire, les items de même nature d’une liste de choix sont-ils regroupées de manière pertinente ?</t>
  </si>
  <si>
    <t>11.9</t>
  </si>
  <si>
    <t>Dans chaque formulaire, l’intitulé de chaque bouton est-il pertinent (hors cas particuliers) ?</t>
  </si>
  <si>
    <t>11.10</t>
  </si>
  <si>
    <t>Dans chaque formulaire, le contrôle de saisie est-il utilisé de manière pertinente (hors cas particuliers) ?</t>
  </si>
  <si>
    <t>11.11</t>
  </si>
  <si>
    <t>Dans chaque formulaire, le contrôle de saisie est-il accompagné, si nécessaire, de suggestions facilitant la correction des erreurs de saisie ?</t>
  </si>
  <si>
    <t>11.12</t>
  </si>
  <si>
    <t>Pour chaque formulaire qui modifie ou supprime des données, ou qui transmet des réponses à un test ou à un examen, ou dont la validation a des conséquences financières ou juridiques, la saisie des données vérifie-t-elle une de ces conditions ?</t>
  </si>
  <si>
    <t>11.13</t>
  </si>
  <si>
    <t>La finalité d’un champ de saisie peut-elle être déduite pour faciliter le remplissage automatique des champs avec les données de l’utilisateur ?</t>
  </si>
  <si>
    <t>12.1</t>
  </si>
  <si>
    <t>Chaque ensemble de pages dispose-t-il de deux systèmes de navigation différents, au moins (hors cas particuliers) ?</t>
  </si>
  <si>
    <t>12.2</t>
  </si>
  <si>
    <t>Dans chaque ensemble de pages, le menu et les barres de navigation sont-ils toujours à la même place (hors cas particuliers) ?</t>
  </si>
  <si>
    <t>12.3</t>
  </si>
  <si>
    <t>La page « plan du site » est-elle pertinente ?</t>
  </si>
  <si>
    <t>12.4</t>
  </si>
  <si>
    <t>Dans chaque ensemble de pages, la page « plan du site » est-elle atteignable de manière identique ?</t>
  </si>
  <si>
    <t>12.5</t>
  </si>
  <si>
    <t>Dans chaque ensemble de pages, le moteur de recherche est-il atteignable de manière identique ?</t>
  </si>
  <si>
    <t>12.6</t>
  </si>
  <si>
    <t>Les zones de regroupement de contenus présentes dans plusieurs pages web (zones d’en-tête, de navigation principale, de contenu principal, de pied de page et de moteur de recherche) peuvent-elles être atteintes ou évitées ?</t>
  </si>
  <si>
    <t>12.7</t>
  </si>
  <si>
    <t>Dans chaque page web, un lien d’évitement ou d’accès rapide à la zone de contenu principal est-il présent (hors cas particuliers) ?</t>
  </si>
  <si>
    <t>12.8</t>
  </si>
  <si>
    <t>Dans chaque page web, l’ordre de tabulation est-il cohérent ?</t>
  </si>
  <si>
    <t>12.9</t>
  </si>
  <si>
    <t>Dans chaque page web, la navigation ne doit pas contenir de piège au clavier. Cette règle est-elle respectée ?</t>
  </si>
  <si>
    <t>12.10</t>
  </si>
  <si>
    <t>Dans chaque page web, les raccourcis clavier n’utilisant qu’une seule touche (lettre minuscule ou majuscule, ponctuation, chiffre ou symbole) sont-ils contrôlables par l’utilisateur ?</t>
  </si>
  <si>
    <t>12.11</t>
  </si>
  <si>
    <t>Dans chaque page web, les contenus additionnels apparaissant au survol, à la prise de focus ou à l’activation d’un composant d’interface sont-ils si nécessaire atteignables au clavier ?</t>
  </si>
  <si>
    <t>13.1</t>
  </si>
  <si>
    <t>Pour chaque page web, l’utilisateur a-t-il le contrôle de chaque limite de temps modifiant le contenu (hors cas particuliers) ?</t>
  </si>
  <si>
    <t>13.2</t>
  </si>
  <si>
    <t>Dans chaque page web, l’ouverture d’une nouvelle fenêtre ne doit pas être déclenchée sans action de l’utilisateur. Cette règle est-elle respectée ?</t>
  </si>
  <si>
    <t>13.3</t>
  </si>
  <si>
    <t>Dans chaque page web, chaque document bureautique en téléchargement possède-t-il, si nécessaire, une version accessible (hors cas particuliers) ?</t>
  </si>
  <si>
    <t>13.4</t>
  </si>
  <si>
    <t>Pour chaque document bureautique ayant une version accessible, cette version offre-t-elle la même information ?</t>
  </si>
  <si>
    <t>13.5</t>
  </si>
  <si>
    <t>Dans chaque page web, chaque contenu cryptique (art ASCII, émoticon, syntaxe cryptique) a-t-il une alternative ?</t>
  </si>
  <si>
    <t>13.6</t>
  </si>
  <si>
    <t>Dans chaque page web, pour chaque contenu cryptique (art ASCII, émoticon, syntaxe cryptique) ayant une alternative, cette alternative est-elle pertinente ?</t>
  </si>
  <si>
    <t>13.7</t>
  </si>
  <si>
    <t>Dans chaque page web, les changements brusques de luminosité ou les effets de flash sont-ils correctement utilisés ?</t>
  </si>
  <si>
    <t>13.8</t>
  </si>
  <si>
    <t>Dans chaque page web, chaque contenu en mouvement ou clignotant est-il contrôlable par l’utilisateur ?</t>
  </si>
  <si>
    <t>13.9</t>
  </si>
  <si>
    <t>Dans chaque page web, le contenu proposé est-il consultable quelle que soit l’orientation de l’écran (portait ou paysage) (hors cas particuliers) ?</t>
  </si>
  <si>
    <t>13.10</t>
  </si>
  <si>
    <t>Dans chaque page web, les fonctionnalités utilisables ou disponibles au moyen d’un geste complexe peuvent-elles être également disponibles au moyen d’un geste simple (hors cas particuliers) ?</t>
  </si>
  <si>
    <t>13.11</t>
  </si>
  <si>
    <t>Dans chaque page web, les actions déclenchées au moyen d’un dispositif de pointage sur un point unique de l’écran peuvent-elles faire l’objet d’une annulation (hors cas particuliers) ?</t>
  </si>
  <si>
    <t>13.12</t>
  </si>
  <si>
    <t>Dans chaque page web, les fonctionnalités qui impliquent un mouvement de l’appareil ou vers l’appareil peuvent-elles être satisfaites de manière alternative (hors cas particuliers) ?</t>
  </si>
  <si>
    <t>Pour chaque page web, les contenus peuvent-ils être présentés sans avoir recours à un défilement vertical pour une fenêtre ayant une hauteur de 256px ou à un défilement horizontal pour une fenêtre ayant une largeur de 320px (hors cas particuliers) ?</t>
  </si>
  <si>
    <t>Audit RGAA 4.1</t>
  </si>
  <si>
    <r>
      <t>N</t>
    </r>
    <r>
      <rPr>
        <b/>
        <vertAlign val="superscript"/>
        <sz val="11"/>
        <color rgb="FF000000"/>
        <rFont val="Arial"/>
        <family val="2"/>
      </rPr>
      <t>o</t>
    </r>
    <r>
      <rPr>
        <b/>
        <sz val="11"/>
        <color rgb="FF000000"/>
        <rFont val="Arial"/>
        <family val="2"/>
      </rPr>
      <t xml:space="preserve"> critère</t>
    </r>
  </si>
  <si>
    <t>N°</t>
  </si>
  <si>
    <t>Corrections à apporter</t>
  </si>
  <si>
    <t>Critères</t>
  </si>
  <si>
    <t>Statuts</t>
  </si>
  <si>
    <t>Environnement de test</t>
  </si>
  <si>
    <t>Détail de l'environnement de test utilisé</t>
  </si>
  <si>
    <t>Nom</t>
  </si>
  <si>
    <t>Version</t>
  </si>
  <si>
    <t>#</t>
  </si>
  <si>
    <t>Techno. d'assistance</t>
  </si>
  <si>
    <t>NVDA</t>
  </si>
  <si>
    <t>Jaws</t>
  </si>
  <si>
    <t>VoiceOver</t>
  </si>
  <si>
    <t xml:space="preserve">Date : </t>
  </si>
  <si>
    <t xml:space="preserve">Contexte : </t>
  </si>
  <si>
    <t xml:space="preserve">Site : </t>
  </si>
  <si>
    <t>Navigateur/OS</t>
  </si>
  <si>
    <t>Firefox Windows</t>
  </si>
  <si>
    <t>Safari iOS</t>
  </si>
  <si>
    <t>Statut pour le site</t>
  </si>
  <si>
    <t>Taux moyen</t>
  </si>
  <si>
    <t>NA (Non applicable)</t>
  </si>
  <si>
    <t>NC (Non conforme)</t>
  </si>
  <si>
    <t>C (Conforme)</t>
  </si>
  <si>
    <r>
      <rPr>
        <b/>
        <sz val="11"/>
        <color rgb="FF000000"/>
        <rFont val="Arial"/>
        <family val="2"/>
      </rPr>
      <t>Pourcentage de critères respectés </t>
    </r>
    <r>
      <rPr>
        <sz val="11"/>
        <color rgb="FF000000"/>
        <rFont val="Arial"/>
        <family val="2"/>
      </rPr>
      <t xml:space="preserve">
</t>
    </r>
    <r>
      <rPr>
        <sz val="10"/>
        <color rgb="FF000000"/>
        <rFont val="Arial"/>
        <family val="2"/>
      </rPr>
      <t>(somme des critères conformes divisée par le nombre de critères applicables) :</t>
    </r>
  </si>
  <si>
    <r>
      <rPr>
        <b/>
        <sz val="11"/>
        <color rgb="FF000000"/>
        <rFont val="Arial"/>
        <family val="2"/>
      </rPr>
      <t>Taux moyen de conformité du service en ligne</t>
    </r>
    <r>
      <rPr>
        <sz val="10"/>
        <color rgb="FF000000"/>
        <rFont val="Arial"/>
        <family val="2"/>
      </rPr>
      <t xml:space="preserve"> 
(moyenne des taux de conformité de chaque page) :</t>
    </r>
  </si>
  <si>
    <t>Synthèse des résultats de l'audit</t>
  </si>
  <si>
    <t>Dérogations et exemptions éventuelles</t>
  </si>
  <si>
    <t>Titre</t>
  </si>
  <si>
    <t>Description</t>
  </si>
  <si>
    <t>Exemptions</t>
  </si>
  <si>
    <t>Dérogations pour charge disproportionnée</t>
  </si>
  <si>
    <t xml:space="preserve">Légende : </t>
  </si>
  <si>
    <r>
      <rPr>
        <b/>
        <sz val="11"/>
        <color rgb="FF7F807F"/>
        <rFont val="Arial"/>
        <family val="2"/>
      </rPr>
      <t>NA</t>
    </r>
    <r>
      <rPr>
        <sz val="11"/>
        <color rgb="FF000000"/>
        <rFont val="Arial"/>
        <family val="2"/>
      </rPr>
      <t xml:space="preserve"> : critère non applicable
</t>
    </r>
    <r>
      <rPr>
        <b/>
        <sz val="11"/>
        <color rgb="FF08828A"/>
        <rFont val="Arial"/>
        <family val="2"/>
      </rPr>
      <t>C</t>
    </r>
    <r>
      <rPr>
        <sz val="11"/>
        <color rgb="FF000000"/>
        <rFont val="Arial"/>
        <family val="2"/>
      </rPr>
      <t xml:space="preserve"> : critère conforme
</t>
    </r>
    <r>
      <rPr>
        <b/>
        <sz val="11"/>
        <color rgb="FF08828A"/>
        <rFont val="Arial"/>
        <family val="2"/>
      </rPr>
      <t>CT</t>
    </r>
    <r>
      <rPr>
        <sz val="11"/>
        <color rgb="FF000000"/>
        <rFont val="Arial"/>
        <family val="2"/>
      </rPr>
      <t xml:space="preserve"> : critère conforme de manière transverse (génère C sur l'ensemble des autres pages en cas d'absence de NC).
</t>
    </r>
    <r>
      <rPr>
        <b/>
        <sz val="11"/>
        <color rgb="FFDD1A3E"/>
        <rFont val="Arial"/>
        <family val="2"/>
      </rPr>
      <t>NC</t>
    </r>
    <r>
      <rPr>
        <sz val="11"/>
        <color rgb="FF000000"/>
        <rFont val="Arial"/>
        <family val="2"/>
      </rPr>
      <t xml:space="preserve"> : critère non conforme
</t>
    </r>
    <r>
      <rPr>
        <b/>
        <sz val="11"/>
        <color rgb="FFDD1A3E"/>
        <rFont val="Arial"/>
        <family val="2"/>
      </rPr>
      <t>NCT</t>
    </r>
    <r>
      <rPr>
        <sz val="11"/>
        <color rgb="FF000000"/>
        <rFont val="Arial"/>
        <family val="2"/>
      </rPr>
      <t xml:space="preserve"> : critère non conforme de manière transverse (génère  NC sur l'ensemble des autres pages)
</t>
    </r>
    <r>
      <rPr>
        <b/>
        <sz val="11"/>
        <color rgb="FF000000"/>
        <rFont val="Arial"/>
        <family val="2"/>
      </rPr>
      <t>NT</t>
    </r>
    <r>
      <rPr>
        <sz val="11"/>
        <color rgb="FF000000"/>
        <rFont val="Arial"/>
        <family val="2"/>
      </rPr>
      <t xml:space="preserve"> : critère non testé</t>
    </r>
  </si>
  <si>
    <t>Johan Ramon - johan.ramon@ideance.fr</t>
  </si>
  <si>
    <t>https://agence.eau-loire-bretagne.fr</t>
  </si>
  <si>
    <t xml:space="preserve">Auditeur : </t>
  </si>
  <si>
    <t>Safari macOS</t>
  </si>
  <si>
    <t>11.5.2</t>
  </si>
  <si>
    <t>https://agence.eau-loire-bretagne.fr/home.html</t>
  </si>
  <si>
    <t>Nous contacter</t>
  </si>
  <si>
    <t>https://agence.eau-loire-bretagne.fr/home/contact.html</t>
  </si>
  <si>
    <t>Aide et accessibilité</t>
  </si>
  <si>
    <t>https://agence.eau-loire-bretagne.fr/home/aide-et-accessibilite.html</t>
  </si>
  <si>
    <t>Résultats d’une recherche</t>
  </si>
  <si>
    <t>https://agence.eau-loire-bretagne.fr/home/resultat-de-recherche.html?jcrMethodToCall=get&amp;src_originSiteKey=agence&amp;src_terms%5B0%5D.term=aides&amp;src_terms%5B0%5D.applyFilter=true&amp;src_terms%5B0%5D.match=ALL_WORDS&amp;src_terms%5B0%5D.fields.siteContent=true&amp;src_terms%5B0%5D.fields.tags=true&amp;src_terms%5B0%5D.fields.files=true&amp;src_sites.values=-all-&amp;src_sitesForReferences.values=systemsite&amp;src_languages.values=fr</t>
  </si>
  <si>
    <t>Crédits et informations légales</t>
  </si>
  <si>
    <t>https://agence.eau-loire-bretagne.fr/home/credits-et-infos-legales.html</t>
  </si>
  <si>
    <t>https://agence.eau-loire-bretagne.fr/home/plan-de-site.html</t>
  </si>
  <si>
    <t>Tous les évènements</t>
  </si>
  <si>
    <t>https://agence.eau-loire-bretagne.fr/home/evenements/agenda/tous-les-evenements.html</t>
  </si>
  <si>
    <t>Offres d’emploi</t>
  </si>
  <si>
    <t>https://agence.eau-loire-bretagne.fr/home/services-en-ligne/offres-demploi.html</t>
  </si>
  <si>
    <t>Espace multimédia</t>
  </si>
  <si>
    <t>https://agence.eau-loire-bretagne.fr/home/espace-multimedia-1.html</t>
  </si>
  <si>
    <t>Composition du comité de bassin</t>
  </si>
  <si>
    <t>https://agence.eau-loire-bretagne.fr/home/comite-de-bassin/composition-du-comite-de-bassin.html</t>
  </si>
  <si>
    <t>La qualité des eaux</t>
  </si>
  <si>
    <t>https://agence.eau-loire-bretagne.fr/home/bassin-loire-bretagne/zoom-sur-la-qualite-des-eaux-en-loire-bretagne-2020.html</t>
  </si>
  <si>
    <t>Le territoire naturel du bassin Loire-Bretagne</t>
  </si>
  <si>
    <t>https://agence.eau-loire-bretagne.fr/home/bassin-loire-bretagne/le-territoire-naturel-de-loire-bretagne.html</t>
  </si>
  <si>
    <t>Diminuer les fuites d’eau sur les réseaux</t>
  </si>
  <si>
    <t>https://agence.eau-loire-bretagne.fr/home/bassin-loire-bretagne/enjeux-et-actions/eau-et-economies-deau.html?dossierCurrentElement1612d76d-baca-4a82-a73e-2aa9bc95c84f=0151c1d9-048d-4416-848a-a75b7939cd09</t>
  </si>
  <si>
    <t>Foire aux questions</t>
  </si>
  <si>
    <t>https://agence.eau-loire-bretagne.fr/home/faq.html</t>
  </si>
  <si>
    <t>CT</t>
  </si>
  <si>
    <t>NCT</t>
  </si>
  <si>
    <t>Vider l'attribut alt (tel que alt="") de la balise &lt;img /&gt; de l'image "LOGO_SitesAelb.png" (présente dans &lt;header class="header"&gt;).</t>
  </si>
  <si>
    <r>
      <t xml:space="preserve">Ajouter &lt;span class="sr-only"&gt;(en saisissant votre email)&lt;/span&gt; à la fin de la balise &lt;label for="newsletter-email"&gt; de l'étiquette "S'inscrire à la lettre électronique".
Pour obtenir concrètement :
&lt;label for="newsletter-email"&gt;
   S'inscrire à la lettre électronique
  </t>
    </r>
    <r>
      <rPr>
        <b/>
        <sz val="11"/>
        <color rgb="FF000000"/>
        <rFont val="Arial"/>
        <family val="2"/>
      </rPr>
      <t>&lt;span class="sr-only"&gt;(en saisissant votre email)&lt;/span&gt;</t>
    </r>
    <r>
      <rPr>
        <sz val="11"/>
        <color rgb="FF000000"/>
        <rFont val="Arial"/>
        <family val="2"/>
      </rPr>
      <t xml:space="preserve">
&lt;/label&gt;</t>
    </r>
  </si>
  <si>
    <t>Ajouter autocomplete="email" dans la balise &lt;input type="text" id="newsletter-email" /&gt; du champ d'inscription à la newsletter.</t>
  </si>
  <si>
    <t>Pour ces pages internes (de la P02 à la P15), seule la zone de contenu principal (&lt;main id="main-container"&gt;) a été auditée.
Les corrections à appliquer concernant le reste de l'interface (entête, menu de navigation principal et pied de page) sont détaillées dans l'onglet P01.</t>
  </si>
  <si>
    <t>Iframe présente en page d'accueil remontant les derniers tweets de l'agence de l'Eau Loire-Bretagne.</t>
  </si>
  <si>
    <r>
      <t xml:space="preserve">Corrections à appliquer au bouton de validation d'inscription à la newsletter :
1. Dans sa balise &lt;button&gt;, conserver seulement soit l'attribut title soit l'attribut aria-label.
(Sachant que nous vous recommandons de conserver l'attribut aria-label car il est mieux supporté par les lecteurs d'écran.)
2. Dans cet attribut aria-label ou title, remplacer "Valider votre inscription à nos lettres d'information" par "S'inscrire à nos lettres d'information".
Pour obtenir par exemple concrètement :
&lt;button type="submit" </t>
    </r>
    <r>
      <rPr>
        <b/>
        <sz val="11"/>
        <color rgb="FF000000"/>
        <rFont val="Arial"/>
        <family val="2"/>
      </rPr>
      <t>aria-label="S'inscrire à nos lettres d'information"</t>
    </r>
    <r>
      <rPr>
        <sz val="11"/>
        <color rgb="FF000000"/>
        <rFont val="Arial"/>
        <family val="2"/>
      </rPr>
      <t>&gt;S'inscrire&lt;/button&gt;</t>
    </r>
  </si>
  <si>
    <t>Un bouton de mise en pause du carrousel est bien présent sur la version desktop du site et ce jusqu'à une taille d'écran réduite à environ 480px.
En revanche, ce bouton de mise en pause disparaît en deçà d'une taille d'écran de 480px.
Par conséquent, les personnes naviguant sur un écran en deçà de 480px n'ont pas la possibilité de mettre le défilement automatique du carrousel en pause.
Ce qui invalide le critère.
Pour y remédier, faire en sorte que ce bouton de mise en pause soit présent jusqu'à une taille d'écran réduite à 320px.</t>
  </si>
  <si>
    <r>
      <t xml:space="preserve">La balise &lt;ul&gt; qui structure le lien-image de l'enveloppe (située tout en haut à gauche) possède une balise &lt;li&gt; vide.
Cette balise &lt;li&gt; vide est à supprimer du code source sur la page d'accueil.
Autrement dit, elle doit être présente dans le code source seulement sur les pages internes quand le lien-image vers la page d'accueil est présent.
- - - - - - - - - -
Actuellement, dans les sous-menus (dans les &lt;div class="tab-pane"&gt;) du menu de navigation principal, la structuration des liens en &lt;ul&gt; et &lt;li&gt; n'est pas conforme.
Il y a autant de balises &lt;ul&gt; qu'il n'y a de liens de deuxième niveau.
Alors qu'il faut plutôt avoir une balise &lt;ul&gt; entourant la totalité du sous-menu (puis une correcte gestion de l'imbrication).
Pour obtenir par exemple concrètement :
&lt;ul  class="niv2"&gt;
   &lt;li&gt;&lt;a href="..."&gt;Rôle de l'agence de l'eau&lt;/a&gt;
      &lt;ul class="niv3"&gt;
         &lt;li&gt;&lt;a href="..."&gt;L’agence de l’eau, un partenaire technique et financier&lt;/a&gt;&lt;/li&gt;
         </t>
    </r>
    <r>
      <rPr>
        <i/>
        <sz val="11"/>
        <color rgb="FF000000"/>
        <rFont val="Arial"/>
        <family val="2"/>
      </rPr>
      <t>[...]</t>
    </r>
    <r>
      <rPr>
        <sz val="11"/>
        <color rgb="FF000000"/>
        <rFont val="Arial"/>
        <family val="2"/>
      </rPr>
      <t xml:space="preserve">
      &lt;/ul&gt;
   &lt;/li&gt;
   &lt;li&gt;&lt;a href="..."&gt;11e programme 2019-2024&lt;/a&gt;&lt;/li&gt;
   &lt;li&gt;&lt;a href="..."&gt;L'évaluation du programme&lt;/a&gt;&lt;/li&gt;
  </t>
    </r>
    <r>
      <rPr>
        <i/>
        <sz val="11"/>
        <color rgb="FF000000"/>
        <rFont val="Arial"/>
        <family val="2"/>
      </rPr>
      <t xml:space="preserve"> [...]</t>
    </r>
    <r>
      <rPr>
        <sz val="11"/>
        <color rgb="FF000000"/>
        <rFont val="Arial"/>
        <family val="2"/>
      </rPr>
      <t xml:space="preserve">
&lt;/ul&gt;
- - - - - - - - - -
Supprimer la balise &lt;li class="item_bouton_media"&gt; qui entoure le lien "FAQ" présent en pied de page.
- - - - - - - - - -
Cf. critère 9.1 (menu de navigation en pied de page).</t>
    </r>
  </si>
  <si>
    <r>
      <t>Actuellement, lorsque l'on active un onglet de premier niveau du menu de navigation principal (&lt;nav id="mainnav"&gt;), le focus n'est pas donné au sous-menu nouvellement affiché : il est nécessaire de parcourir tous les onglets avant d'atteindre le sous-menu nouvellement affiché.
L'ordre d'atteinte des éléments au clavier est donc considéré comme non cohérente.
Pour y remédier, suivre les régles de cette fiche d'accessibilité : "Onglets" (</t>
    </r>
    <r>
      <rPr>
        <u/>
        <sz val="11"/>
        <color rgb="FF000000"/>
        <rFont val="Arial"/>
        <family val="2"/>
      </rPr>
      <t>https://www.accede-web.com/notices/interface-riche/onglets</t>
    </r>
    <r>
      <rPr>
        <sz val="11"/>
        <color rgb="FF000000"/>
        <rFont val="Arial"/>
        <family val="2"/>
      </rPr>
      <t>). Notamment celles de la section "Interactions au clavier".
- - - - - - - - - -
Cf. critère 8.9 (partie 6.).</t>
    </r>
  </si>
  <si>
    <t>Corrections à appliquer à l'encart d'acceptation des cookies (dans &lt;div id="cookie-bar"&gt;) :
1. Supprimer role="alert" et tabindex="0" de la balise &lt;div id="cookie-bar"&gt;.
2. Supprimer du code source les deux balises &lt;p&gt; vides.
3. Structurer le texte "En poursuivant votre navigation sur ce site, vous acceptez l’utilisation de cookies" avec une balise &lt;p&gt;.
4. Nous vous recommandons de supprimer &lt;span lang="en"&gt; qui entoure le mot cookies.
5. Remplacer la balise &lt;a&gt; autour du bouton "J'accepte" par une balise &lt;button&gt;. Puis lui intégrer aria-label="J'accepte l'utilisation de cookies".
Pour obtenir concrètement : &lt;button class="cb-enable"&gt;J'accepte&lt;/button&gt;
6. Ce bandeau est visuellement positionné tout en haut de l'écran alors qu'il est intégré à la toute fin du code source. Ce qui invalide notamment le critère 12.8 sur l'ordre de tabulation.
Une solution pour y remédier pourrait consister à déplacer la balise &lt;div id="cookie-bar"&gt; au tout début du code source, juste après l'ouverture de la balise &lt;body&gt; (avant la balise &lt;div class="skipnavigation"&gt;).</t>
  </si>
  <si>
    <r>
      <t xml:space="preserve">Supprimer du code source la balise &lt;h3&gt; autour du lien "Toutes les actualités de l'agence de l'eau".
- - - - - - - - - -
Remplacer la balise &lt;h3&gt; autour du titre "L'agence de l'eau sur les réseaux sociaux" par une balise &lt;h2&gt;.
Pour obtenir concrètement :
</t>
    </r>
    <r>
      <rPr>
        <b/>
        <sz val="11"/>
        <color rgb="FF000000"/>
        <rFont val="Arial"/>
        <family val="2"/>
      </rPr>
      <t>&lt;h2&gt;</t>
    </r>
    <r>
      <rPr>
        <sz val="11"/>
        <color rgb="FF000000"/>
        <rFont val="Arial"/>
        <family val="2"/>
      </rPr>
      <t>L'agence de l'eau sur les réseaux sociaux</t>
    </r>
    <r>
      <rPr>
        <b/>
        <sz val="11"/>
        <color rgb="FF000000"/>
        <rFont val="Arial"/>
        <family val="2"/>
      </rPr>
      <t>&lt;/h2&gt;</t>
    </r>
    <r>
      <rPr>
        <sz val="11"/>
        <color rgb="FF000000"/>
        <rFont val="Arial"/>
        <family val="2"/>
      </rPr>
      <t xml:space="preserve">
Aussi, remplacer la balise &lt;h4&gt; autour du titre "Suivez-nous sur les réseaux" par une balise &lt;h3&gt;.
- - - - - - - - - -
Dans le menu de navigation en pied de page (dans &lt;div id="link-footer"&gt;) :
1. Dans les &lt;div class="dontsplit"&gt;, supprimer du code source les balises &lt;ul&gt; et &lt;li&gt; de premier de niveau.
2. Structurer les titres "Agence de l'eau", "Comité de bassin", etc. avec des balises &lt;h2&gt;.
3. Actuellement, les listes de liens sont structurées avec autant de balises &lt;ul&gt; qu'il n'y a de liens. Ce qui n'est pas conforme. Pour y remédier, utiliser une seule balise &lt;ul&gt; pour chaque liste de liens et autant de balises &lt;li&gt; qu'il n'y a de liens.
Pour obtenir par exemple concrètement :
&lt;div class="dontsplit"&gt;
   &lt;</t>
    </r>
    <r>
      <rPr>
        <b/>
        <sz val="11"/>
        <color rgb="FF000000"/>
        <rFont val="Arial"/>
        <family val="2"/>
      </rPr>
      <t xml:space="preserve">h2 </t>
    </r>
    <r>
      <rPr>
        <sz val="11"/>
        <color rgb="FF000000"/>
        <rFont val="Arial"/>
        <family val="2"/>
      </rPr>
      <t>class="menu-text"&gt;Agence de l'eau</t>
    </r>
    <r>
      <rPr>
        <b/>
        <sz val="11"/>
        <color rgb="FF000000"/>
        <rFont val="Arial"/>
        <family val="2"/>
      </rPr>
      <t>&lt;/h2&gt;
   &lt;ul&gt;</t>
    </r>
    <r>
      <rPr>
        <sz val="11"/>
        <color rgb="FF000000"/>
        <rFont val="Arial"/>
        <family val="2"/>
      </rPr>
      <t xml:space="preserve">
      </t>
    </r>
    <r>
      <rPr>
        <b/>
        <sz val="11"/>
        <color rgb="FF000000"/>
        <rFont val="Arial"/>
        <family val="2"/>
      </rPr>
      <t>&lt;li&gt;</t>
    </r>
    <r>
      <rPr>
        <sz val="11"/>
        <color rgb="FF000000"/>
        <rFont val="Arial"/>
        <family val="2"/>
      </rPr>
      <t>&lt;a href="..."&gt;Rôle de l'agence de l'eau&lt;/a&gt;</t>
    </r>
    <r>
      <rPr>
        <b/>
        <sz val="11"/>
        <color rgb="FF000000"/>
        <rFont val="Arial"/>
        <family val="2"/>
      </rPr>
      <t>&lt;/li&gt;</t>
    </r>
    <r>
      <rPr>
        <sz val="11"/>
        <color rgb="FF000000"/>
        <rFont val="Arial"/>
        <family val="2"/>
      </rPr>
      <t xml:space="preserve">
      </t>
    </r>
    <r>
      <rPr>
        <b/>
        <sz val="11"/>
        <color rgb="FF000000"/>
        <rFont val="Arial"/>
        <family val="2"/>
      </rPr>
      <t>&lt;li&gt;</t>
    </r>
    <r>
      <rPr>
        <sz val="11"/>
        <color rgb="FF000000"/>
        <rFont val="Arial"/>
        <family val="2"/>
      </rPr>
      <t>&lt;a href="..."&gt;11e programme 2019-2024&lt;/a&gt;</t>
    </r>
    <r>
      <rPr>
        <b/>
        <sz val="11"/>
        <color rgb="FF000000"/>
        <rFont val="Arial"/>
        <family val="2"/>
      </rPr>
      <t>&lt;/li&gt;</t>
    </r>
    <r>
      <rPr>
        <sz val="11"/>
        <color rgb="FF000000"/>
        <rFont val="Arial"/>
        <family val="2"/>
      </rPr>
      <t xml:space="preserve">
      </t>
    </r>
    <r>
      <rPr>
        <i/>
        <sz val="11"/>
        <color rgb="FF000000"/>
        <rFont val="Arial"/>
        <family val="2"/>
      </rPr>
      <t>[...]</t>
    </r>
    <r>
      <rPr>
        <sz val="11"/>
        <color rgb="FF000000"/>
        <rFont val="Arial"/>
        <family val="2"/>
      </rPr>
      <t xml:space="preserve">
   </t>
    </r>
    <r>
      <rPr>
        <b/>
        <sz val="11"/>
        <color rgb="FF000000"/>
        <rFont val="Arial"/>
        <family val="2"/>
      </rPr>
      <t>&lt;/ul&gt;</t>
    </r>
    <r>
      <rPr>
        <sz val="11"/>
        <color rgb="FF000000"/>
        <rFont val="Arial"/>
        <family val="2"/>
      </rPr>
      <t xml:space="preserve">
&lt;/div&gt;
Sinon, une autre solution pourrait consister à structurer ces listes de lien via une seule balise &lt;ul&gt; imbriquée. </t>
    </r>
  </si>
  <si>
    <t>Pour l'image "L'actu de l'eau en Loire-Bretagne" présente en colonne de droite, remplacer dans sa balise &lt;img src=".../Banniere_dernierNum_253.jpg" /&gt; alt="Lire la dernière lettre électronique "L'actu de l'eau en Loire-Bretagne"" par alt="Lire la dernière lettre électronique : L'actu de l'eau en Loire-Bretagne (nouvelle fenêtre)".
- - - - - - - - - -
Pour l'image "Sauvez des vies restez prudents" présente en colonne de droite, remplacer dans sa balise &lt;img src=".../RestezPrudents.jpg" /&gt; alt="Sauvez des vies Restez chez vous" par alt="Sauvez des vies restez prudents".</t>
  </si>
  <si>
    <r>
      <t xml:space="preserve">Les astérisques rouge indiquant le caractère obligatoire des champs du formulaire disparaissent en cas de non chargement des CSS.
Pour y remédier, integrer ces astérisques via le caractère "*" directement intégré dans le code HTML.
Pour obtenir par exemple concrètement :
&lt;label class="control-label" for="nom-prenom"&gt;
   Votre nom et prénom </t>
    </r>
    <r>
      <rPr>
        <b/>
        <sz val="11"/>
        <color rgb="FF000000"/>
        <rFont val="Arial"/>
        <family val="2"/>
      </rPr>
      <t>&lt;span&gt;*&lt;/span&gt;</t>
    </r>
    <r>
      <rPr>
        <sz val="11"/>
        <color rgb="FF000000"/>
        <rFont val="Arial"/>
        <family val="2"/>
      </rPr>
      <t xml:space="preserve">
&lt;/label&gt;</t>
    </r>
  </si>
  <si>
    <t>Le système de protection contre les spams "reCAPTCHA".</t>
  </si>
  <si>
    <t>Par exemple présent sur la page "Nous contacter".</t>
  </si>
  <si>
    <r>
      <t xml:space="preserve">Les champs du formulaire ne sont pas correctement étiquetés.
Voici les corrections à leur appliquer pour y remédier :
1. Ajouter un attribut id dans les balises des champs du formulaire.
2. Renseigner ces attributs id avec une valeur unique.
3. Ajouter un attribut for dans les balises &lt;label&gt; des étiquettes et le renseigner en reprenant la valeur de l’attribut id de leur champ correspondant.
Pour obtenir par exemple concrètement, pour le champ "Votre nom et prénom" :
&lt;label class="control-label" </t>
    </r>
    <r>
      <rPr>
        <b/>
        <sz val="11"/>
        <color rgb="FF000000"/>
        <rFont val="Arial"/>
        <family val="2"/>
      </rPr>
      <t>for="nom-prenom"</t>
    </r>
    <r>
      <rPr>
        <sz val="11"/>
        <color rgb="FF000000"/>
        <rFont val="Arial"/>
        <family val="2"/>
      </rPr>
      <t xml:space="preserve">&gt;
   Votre nom et prénom &lt;span&gt;*&lt;/span&gt;
&lt;/label&gt;
&lt;input type="text" </t>
    </r>
    <r>
      <rPr>
        <b/>
        <sz val="11"/>
        <color rgb="FF000000"/>
        <rFont val="Arial"/>
        <family val="2"/>
      </rPr>
      <t>id="nom-prenom"</t>
    </r>
    <r>
      <rPr>
        <sz val="11"/>
        <color rgb="FF000000"/>
        <rFont val="Arial"/>
        <family val="2"/>
      </rPr>
      <t xml:space="preserve"> class="form-control" required="required" ... /&gt;</t>
    </r>
  </si>
  <si>
    <r>
      <rPr>
        <i/>
        <sz val="11"/>
        <color theme="1" tint="0.34998626667073579"/>
        <rFont val="Arial"/>
        <family val="2"/>
      </rPr>
      <t>Ce critère deviendra conforme quand la demande de correction du critère 11.1 ci-dessus sera prise en compte.</t>
    </r>
    <r>
      <rPr>
        <sz val="11"/>
        <color rgb="FF000000"/>
        <rFont val="Arial"/>
        <family val="2"/>
      </rPr>
      <t xml:space="preserve">
- - - - - - - - - -
Nous vous recommandons de supprimer les attributs placeholder vides des champs suivants :
- Votre nom et prénom
- Votre adresse
- Objet
- Votre message</t>
    </r>
  </si>
  <si>
    <t>Ce critère deviendra conforme quand la demande de correction du critère 11.1 ci-dessus sera prise en compte.</t>
  </si>
  <si>
    <t>Nous vous recommandons d'ajouter aria-label="Envoyer votre message" dans la balise &lt;button&gt; du bouton "Envoyer".
- - - - - - - - - -
Ajouter aria-label="Réinitialiser la saisie du formulaire" dans la balise &lt;button&gt; du bouton "Réinitialiser".</t>
  </si>
  <si>
    <t>Ajouter autocomplete="name" dans la balise &lt;input /&gt; du champ "Votre nom et prénom".
- - - - - - - - - -
Ajouter autocomplete="tel-national" dans la balise &lt;input /&gt; du champ "Votre téléphone".
- - - - - - - - - -
Ajouter autocomplete="email" dans la balise &lt;input /&gt; du champ "Votre adresse e-mail".
- - - - - - - - - -
Ajouter autocomplete="email" dans la balise &lt;input /&gt; du champ "Vérification de votre adresse e-mail".</t>
  </si>
  <si>
    <t>Ce critère est conforme.
Toutefois, si techniquement possible pour vous, nous vous recommandons fortement de remplacer l'image-texte "L'actu de l'eau en Loire-Bretagne - Lire la lettre électronique" (présente en colonne de droite) par du texte HTML stylé en CSS.</t>
  </si>
  <si>
    <r>
      <t xml:space="preserve">Ce critère est conforme.
Toutefois, nous vous recommandons de réduire visuellement la taille de la pastille courante du système de navigation dans le carrousel (dans &lt;ol class="carousel-indicators"&gt;).
À l'image du dernier exemple de cette fiche : </t>
    </r>
    <r>
      <rPr>
        <u/>
        <sz val="11"/>
        <color rgb="FF000000"/>
        <rFont val="Arial"/>
        <family val="2"/>
      </rPr>
      <t>https://www.accede-web.com/notices/fonctionnelle-graphique/couleurs/assurer-la-comprehension-de-linformation-meme-en-labsence-de-couleurs</t>
    </r>
    <r>
      <rPr>
        <sz val="11"/>
        <color rgb="FF000000"/>
        <rFont val="Arial"/>
        <family val="2"/>
      </rPr>
      <t>.</t>
    </r>
  </si>
  <si>
    <r>
      <t xml:space="preserve">Actuellement, sur toutes les pages du site, lorsque l'on essaie de tester la validité du code source avec l'outil </t>
    </r>
    <r>
      <rPr>
        <u/>
        <sz val="11"/>
        <rFont val="Arial"/>
        <family val="2"/>
      </rPr>
      <t>https://validator.w3.org</t>
    </r>
    <r>
      <rPr>
        <sz val="11"/>
        <rFont val="Arial"/>
        <family val="2"/>
      </rPr>
      <t>, celui-ci n'est pas en mesure de tester la totalité du code source.
Son analyse s'arrête juste après le lien d'évitement "Aller directement au contenu".
Par conséquent, corriger le (ou les) erreur(s) empéchant cet outil de tester entièrement la page.
Ensuite, une fois la page entièrement vérifiée, corriger les types d’erreurs suivantes remontées par l'outil :
- Le non-respect des règles d’écriture des balises et attributs.
- La mauvaise imbrication des balises.
- La mauvaise ouverture et/ou fermeture de balises.
- La non unicité de valeurs d’attributs id.
- La multiplicité d’attributs identiques sur une même balise.
À noter qu'une importante partie de ces erreurs seront corrigées en même temps que d'autres critères. Nous vous conseillons donc de traiter ce critère à la fin.</t>
    </r>
  </si>
  <si>
    <t>Ce critère est conforme.
Toutefois, nous vous recommandons de remplacer la balise &lt;div class="bloc carousel slide"&gt; qui structure le carrousel par une balise &lt;section aria-roledescription="Carrousel d'images"&gt;.
Cela permettrait que les personnes naviguant avec un lecteur d'écran soient informées que ce composant est un carrousel.</t>
  </si>
  <si>
    <r>
      <t xml:space="preserve">Ce critère est conforme.
Toutefois, sur toutes les pages du site où il est présent, nous vous recommandons d'entourer le fil d'Ariane avec une balise &lt;nav role="navigation" aria-label="Vous êtes ici"&gt;.
Aussi, nous vous recommandons de remplacer l'attribut aria-label de la balise &lt;li class="no-link"&gt; par aria-current="page".
Pour obtenir par exemple concrètement :
</t>
    </r>
    <r>
      <rPr>
        <b/>
        <sz val="11"/>
        <color rgb="FF000000"/>
        <rFont val="Arial"/>
        <family val="2"/>
      </rPr>
      <t>&lt;nav class="breadcrumb" role="navigation" aria-label="Vous êtes ici"&gt;</t>
    </r>
    <r>
      <rPr>
        <sz val="11"/>
        <color rgb="FF000000"/>
        <rFont val="Arial"/>
        <family val="2"/>
      </rPr>
      <t xml:space="preserve">
   &lt;ul&gt;
      &lt;li class="link"&gt;&lt;a href="/home.html"&gt;Accueil&lt;/a&gt;&lt;/li&gt;
      &lt;li class="no-link" </t>
    </r>
    <r>
      <rPr>
        <b/>
        <sz val="11"/>
        <color rgb="FF000000"/>
        <rFont val="Arial"/>
        <family val="2"/>
      </rPr>
      <t>aria-current="page"</t>
    </r>
    <r>
      <rPr>
        <sz val="11"/>
        <color rgb="FF000000"/>
        <rFont val="Arial"/>
        <family val="2"/>
      </rPr>
      <t xml:space="preserve">&gt;&lt;strong&gt;Contact&lt;/strong&gt;&lt;/li&gt;
   &lt;/ul&gt;
</t>
    </r>
    <r>
      <rPr>
        <b/>
        <sz val="11"/>
        <color rgb="FF000000"/>
        <rFont val="Arial"/>
        <family val="2"/>
      </rPr>
      <t>&lt;/nav&gt;</t>
    </r>
  </si>
  <si>
    <t>À un niveau d'agrandissement de la taille des caractères à 133% (ce qui équivaut à 3 fois la combinaison de touches "Ctrl" plus "+" sous Firefox en mode zoom par défaut), les contenus textuels des slides du carrousel (dans les &lt;div class="carousel-caption"&gt;) ne sont plus entièrement visibles : ils passent sous le menu de navigation principal.
Ce qui invalide le critère.
Par conséquent, modifier les CSS de sorte à ce que ces éléments restent bien visibles jusqu’à un niveau d’agrandissement de la taille des caractères de 200%.
Ce qui équivaut à 6 fois la combinaison de touches "Ctrl" plus "+" sous Firefox (en mode zoom par défaut).</t>
  </si>
  <si>
    <t>De manière générale, la prise de focus clavier de tous les éléments interactifs (liens, boutons, onglets, etc.) de la page est bien visible (un style du focus a été défini par le graphiste ou le développeur).
Toutefois, le RGAA demande que ce style défini par le graphiste ou le développeur soit suffisamment contrasté (cf. critère 3.3) ce qui n'est pas le cas pour certains éléments interactifs de la page.
Une solution efficace et a priori simple à mettre en place peut consister à remettre le style du focus natif du navigateur.
Pour cela, il s'agirait de supprimer des CSS toutes les déclarations "outline: none;" et/ou "outline: 0;".
Ce point sensible pourra être discuté plus en détail lors de la réunion de restitution de cet audit.</t>
  </si>
  <si>
    <t>Ce critère est conforme.
Toutefois, nous avons remarqué la présence de contenus cachés au tout début des sous-menus (dans les &lt;div class="tab-pane"&gt;) du menu de navigation principal.
Contenus cachés qui reprennent l'intitulé des onglets correspondants.
Ces contenus cachés pouvant entraîner de la verbosité non souhaitée pour les personnes naviguant avec un lecteur d'écran, nous vous recommandons de les supprimer du code source.</t>
  </si>
  <si>
    <r>
      <t xml:space="preserve">Pour tester ce critère et prendre en compte la demande de correction ci-dessous, utiliser l'outil suivant : </t>
    </r>
    <r>
      <rPr>
        <u/>
        <sz val="11"/>
        <color rgb="FF000000"/>
        <rFont val="Arial"/>
        <family val="2"/>
      </rPr>
      <t>https://codepen.io/stevef/full/YLMqbo</t>
    </r>
    <r>
      <rPr>
        <sz val="11"/>
        <color rgb="FF000000"/>
        <rFont val="Arial"/>
        <family val="2"/>
      </rPr>
      <t xml:space="preserve">.
Lorsque cet outil est utilisé, les contenus textuels des slides du carrousel (dans les &lt;div class="carousel-caption"&gt;) ne sont plus visibles (ou seulement partiellement).
Ce qui invalide ce critère.
Par conséquent, modifier les CSS du site de sorte à ce que ces textes restent présents et entièrement visibles lorsque cet outil est utilisé. </t>
    </r>
  </si>
  <si>
    <t>Ce critère est conforme.
Toutefois, sur toutes les pages du site, nous vous recommandons d'ajouter aria-label="Menu principal" dans la balise &lt;nav id="mainnav" role="navigation"&gt; qui structure le menu de navigation principal.</t>
  </si>
  <si>
    <t>Supprimer du code source les balises &lt;ul&gt; et &lt;li&gt; autour de la mention "Publié : 09 novembre 2017".
Ou, si besoin, les remplacer par des balises &lt;div&gt;.</t>
  </si>
  <si>
    <t>Cf. P02 (balise &lt;aside  id="aside"&gt;).
- - - - - - - - - -
Supprimer du code source les deux balises &lt;section class="bloc_sup"&gt; vides présentes à la fin de la balise &lt;main&gt;.</t>
  </si>
  <si>
    <t>Remplacer les balises &lt;h3&gt; autour des titres des événements (présentes dans les &lt;div class="date-titre"&gt;) par des balises &lt;h2&gt;.</t>
  </si>
  <si>
    <t>Cf. P02 (balise &lt;aside  id="aside"&gt;).
- - - - - - - - - -
Nous vous recommandons de supprimer du code source la balise &lt;article class="bloc_liste-events bloc_liste-events-vue-liste"&gt; qui entoure la liste des événements.
Ou, si besoin, de la remplacer par une balise &lt;div&gt;.</t>
  </si>
  <si>
    <t>Corrections à appliquer aux liens "Évènements en cours et à venir " et "Évènements passés " (présents dans &lt;nav class="navbar-donnees"&gt;) :
1. Supprimer role="tablist" de leur balise &lt;ul  class="nav navbar-nav"&gt;.
2. Supprimer role="tab" de leur balise &lt;li&gt;.
3. Nous vous recommandons de supprimer l'attribut title de leur balise &lt;a&gt; (car la mention "Trier par" peut laisser penser que le tri se fait instantanément, sans rechargement de la page).</t>
  </si>
  <si>
    <t>Vider l'attribut alt (tel que alt="") de la balise &lt;img /&gt; de l'image "LOGO_profileau.jpg".</t>
  </si>
  <si>
    <t>Supprimer du code source les balises &lt;ul&gt; et &lt;li&gt; autour de la mention "Publié : 26 juin 2020".
Ou, si besoin, les remplacer par des balises &lt;div&gt;.</t>
  </si>
  <si>
    <t>Supprimer du code source les balises &lt;ul&gt; et &lt;li&gt; autour de la mention "Publié : 05 mai 2020".
Ou, si besoin, les remplacer par des balises &lt;div&gt;.</t>
  </si>
  <si>
    <t>Cf. P02 (balise &lt;aside  id="aside"&gt;).
- - - - - - - - - -
Supprimer du code source les deux balises &lt;section class="bloc_sup"&gt; vides présentes à la fin de la balise &lt;main&gt;.
Ces balises doivent être présentes dans le code source seulement si elles possèdent du contenu.</t>
  </si>
  <si>
    <t>Nous vous recommandons de remplacer la balise &lt;article class="bloc_focus"&gt; (présente sous le titre "Comment postuler à l'agence de l'eau Loire-Bretagne ?") par une balise &lt;div&gt;.
Dans cette même balise &lt;article class="bloc_focus"&gt;, nous vous recommandons de supprimer du code source la balise &lt;section&gt;. Ou, si besoin, de la remplacer par une balise &lt;div&gt;.
- - - - - - - - - -
Nous vous recommandons de supprimer du code source la balise &lt;article class="bloc_liens_utiles"&gt; présente dans la section "Liens utiles".
Ou, si besoin, de la remplacer par une balise &lt;div&gt;.
- - - - - - - - - -
Supprimer du code source la balise &lt;section class="bloc_sup"&gt; vide présente à la fin de la balise &lt;main&gt;.
Cette balise doit être présente dans le code source seulement si elle possède du contenu.</t>
  </si>
  <si>
    <t>Structurer les titres suivants avec des balises &lt;h4&gt; :
- Liens d'accès rapide
- Logo
- Moteur de recherche
- Fil d’Ariane
- Navigation par tabulation
- Navigation par titres
- Compatibilité avec les navigateurs
- Pour modifier la taille des caractères du site
- Couleurs et images
- Lecture des documents PDF</t>
  </si>
  <si>
    <t>2021.2</t>
  </si>
  <si>
    <t>Ce critère est conforme.
Toutefois, nous vous recommandons de remplacer :
&lt;title&gt;Résultat de recherche - Agence - Agence de l'eau Loire-bretagne - Recherche sur le terme aides - Page n° 1 sur 78 - 10 résultats affichés&lt;/title&gt;
par :
&lt;title&gt;Résultats de la recherche sur le terme "aides" (page n° 1 sur 78 - 10 résultats affichés) - Agence de l'eau Loire-bretagne&lt;/title&gt;.</t>
  </si>
  <si>
    <t xml:space="preserve">
Les fonctionnalités de partage "AddThis"
</t>
  </si>
  <si>
    <t>Le fil d'Actualité Twitter</t>
  </si>
  <si>
    <t>Les Datepickers</t>
  </si>
  <si>
    <t>Par exemple proposés pour les champs "Date de début" et "Date de fin" de la page de résultats de recherche.</t>
  </si>
  <si>
    <t>Ce critère est conforme.
Toutefois, nous vous recommandons de remplacer (ou d'entourer) les deux balises &lt;div class="bloc-navigation"&gt; avec des balises &lt;nav role="navigation" aria-label="Pagination"&gt;.</t>
  </si>
  <si>
    <t>Supprimer du code source toutes les balises &lt;p class="info"&gt; vides (présentes dans certains résultats de recherche).
Ces balises doivent être présentes dans le code source seulement si elles possèdent du contenu.</t>
  </si>
  <si>
    <t>La prise de focus des cases à cocher "Filtrer par" n'est pas suffisamment visible.
Idem pour celle du bouton "Effacer les filtres".
Ce point est donc à optimiser.</t>
  </si>
  <si>
    <t>Supprimer du code source la balise &lt;label class="control-label" for="dateDebutInput"&gt; autour du titre "Période :".
- - - - - - - - - -
Pour le champ "Date de début" :
- Supprimer du code source la balise &lt;label for="dateDebutInput" class="sr-only"&gt;Date de début&lt;/label&gt;.
- Dans sa balise &lt;input type="text" id="dateDebutInput" /&gt;, remplacer title="Champ de saisie date de début de période" par title="Date de début (au format JJ/MM/AAAA)".
- - - - - - - - - -
Pour le champ "Date de fin" :
- Supprimer du code source la balise &lt;label for="dateFinInput" class="sr-only"&gt;Date de fin&lt;/label&gt;.
- Dans sa balise &lt;input type="text" id="dateFinInput" /&gt;, remplacer title="Champ de saisie date de fin de période" par title="Date de fin (au format JJ/MM/AAAA)".
- - - - - - - - - -
Nous vous recommandons de supprimer du code source la balise &lt;label class="control-label"&gt; autour du titre "Filtrer par :".
- - - - - - - - - -
Supprimer aria-label="Zone de saisie du numéro de la page à afficher" des deux balises &lt;input type="text" id="nb_page" /&gt; des champs "Page N°".
- - - - - - - - - -
Supprimer aria-label="aelb.displayAelbPagination.label.page.nombreResultats.ariaLabel" des deux balises &lt;select id="affiche_page"&gt; des listes déroulantes "Résultats par page".
- - - - - - - - - -
Rendre unique la valeur des attributs id des champs "Page N°" et des listes déroulantes "Résultats par page".</t>
  </si>
  <si>
    <r>
      <t xml:space="preserve">Ce critère est conforme.
Toutefois, nous vous recommandons :
1. De supprimer du code source les trois balises &lt;legend class="sr-only"&gt;.
2. D'entourer les &lt;h2&gt; des titres "Recherche libre :", "Période :" et "Filtrer par :" avec des balises &lt;legend&gt;.
Pour obtenir concrètement, pour le titre "Recherche libre" :
&lt;fieldset&gt;
   </t>
    </r>
    <r>
      <rPr>
        <b/>
        <sz val="11"/>
        <color rgb="FF000000"/>
        <rFont val="Arial"/>
        <family val="2"/>
      </rPr>
      <t>&lt;legend&gt;
      &lt;h2&gt;&lt;label class="control-label" for="motclefs"&gt;Recherche libre :&lt;/label&gt;&lt;/h2&gt;
   &lt;/legend&gt;</t>
    </r>
    <r>
      <rPr>
        <sz val="11"/>
        <color rgb="FF000000"/>
        <rFont val="Arial"/>
        <family val="2"/>
      </rPr>
      <t xml:space="preserve">
   </t>
    </r>
    <r>
      <rPr>
        <i/>
        <sz val="11"/>
        <color rgb="FF000000"/>
        <rFont val="Arial"/>
        <family val="2"/>
      </rPr>
      <t>[...]</t>
    </r>
    <r>
      <rPr>
        <sz val="11"/>
        <color rgb="FF000000"/>
        <rFont val="Arial"/>
        <family val="2"/>
      </rPr>
      <t xml:space="preserve">
&lt;/fieldset&gt;
Pour le titre "Période" :
&lt;fieldset&gt;
   </t>
    </r>
    <r>
      <rPr>
        <b/>
        <sz val="11"/>
        <color rgb="FF000000"/>
        <rFont val="Arial"/>
        <family val="2"/>
      </rPr>
      <t>&lt;legend&gt;&lt;h2&gt;Période :&lt;/h2&gt;&lt;/legend&gt;</t>
    </r>
    <r>
      <rPr>
        <sz val="11"/>
        <color rgb="FF000000"/>
        <rFont val="Arial"/>
        <family val="2"/>
      </rPr>
      <t xml:space="preserve">
   </t>
    </r>
    <r>
      <rPr>
        <i/>
        <sz val="11"/>
        <color rgb="FF000000"/>
        <rFont val="Arial"/>
        <family val="2"/>
      </rPr>
      <t>[...]</t>
    </r>
    <r>
      <rPr>
        <sz val="11"/>
        <color rgb="FF000000"/>
        <rFont val="Arial"/>
        <family val="2"/>
      </rPr>
      <t xml:space="preserve">
&lt;/fieldset&gt;
Et pour le titre "Filtrer par" :
&lt;fieldset&gt;
   </t>
    </r>
    <r>
      <rPr>
        <b/>
        <sz val="11"/>
        <color rgb="FF000000"/>
        <rFont val="Arial"/>
        <family val="2"/>
      </rPr>
      <t>&lt;legend&gt;&lt;h2&gt;Filtrer par :&lt;/h2&gt;&lt;/legend&gt;</t>
    </r>
    <r>
      <rPr>
        <sz val="11"/>
        <color rgb="FF000000"/>
        <rFont val="Arial"/>
        <family val="2"/>
      </rPr>
      <t xml:space="preserve">
   </t>
    </r>
    <r>
      <rPr>
        <i/>
        <sz val="11"/>
        <color rgb="FF000000"/>
        <rFont val="Arial"/>
        <family val="2"/>
      </rPr>
      <t>[...]</t>
    </r>
    <r>
      <rPr>
        <sz val="11"/>
        <color rgb="FF000000"/>
        <rFont val="Arial"/>
        <family val="2"/>
      </rPr>
      <t xml:space="preserve">
&lt;/fieldset&gt;</t>
    </r>
  </si>
  <si>
    <t>La prise de focus clavier des icônes-liens (dans les &lt;div class="link-more link_ext"&gt;) des sections "Liens utiles" et "En savoir plus" n'est pas visible.
La prise en compte de la quatrième demande de correction du critère 6.1 corrigera de fait ce point.</t>
  </si>
  <si>
    <t>Cf. P07 concernant concernant les liens "Tous", "Vidéos", "Infographies" et "Animations".</t>
  </si>
  <si>
    <t>Ce critère est conforme.
Toutefois, nous vous recommandons de remplacer :
&lt;title&gt;Espace multimédia - Agence - Agence de l'eau Loire-bretagne - Page n° 1 sur 31 - 6 résultats affichés&lt;/title&gt;
par :
&lt;title&gt;Espace multimédia (page n° 1 sur 31 - 6 résultats affichés) - Agence de l'eau Loire-bretagne&lt;/title&gt;.</t>
  </si>
  <si>
    <t>Cf. P04.</t>
  </si>
  <si>
    <t>Supprimer title="Valider la recherche" de la balise &lt;button id="validebutton"&gt; du bouton "Rechercher".
- - - - - - - - - -
Ajouter title="Valider le numéro de la page à afficher" dans les balises &lt;button&gt; des boutons "Valider" des champs "Page N°".
- - - - - - - - - -
Supprimer l'attribut aria-label des quatres balises &lt;button&gt; des boutons "Valider".</t>
  </si>
  <si>
    <r>
      <t xml:space="preserve">Ce critère est conforme.
Toutefois, pour les liens-images présents dans les &lt;div class="media_visuel"&gt;, nous vous recommandons de :
1. Renseigner l'attribut alt de leur balise &lt;img /&gt; en reprenant le même contenu que leur &lt;h2 class="title_bloc"&gt; correspondant.
2. Supprimer l'attribut title de leur balise &lt;a&gt;.
Pour obtenir par exemple concrètement :
&lt;a href="..."&gt;
   &lt;img src=".../Vignette-CaptagesPrioritaires-320.png" </t>
    </r>
    <r>
      <rPr>
        <b/>
        <sz val="11"/>
        <color rgb="FF000000"/>
        <rFont val="Arial"/>
        <family val="2"/>
      </rPr>
      <t>alt="Les captages prioritaires - Des outils pour des eaux de qualité"</t>
    </r>
    <r>
      <rPr>
        <sz val="11"/>
        <color rgb="FF000000"/>
        <rFont val="Arial"/>
        <family val="2"/>
      </rPr>
      <t xml:space="preserve"> /&gt;
&lt;/a&gt;</t>
    </r>
  </si>
  <si>
    <t>https://agence.eau-loire-bretagne.fr/sites/agence/home/evenements/concours-affiches-et-videos-il-y-a-de-la-vie-dans-leau/les-concours-de-2010-a-2021.html</t>
  </si>
  <si>
    <t>Retour sur les concours d'affiches 2010 à 2021</t>
  </si>
  <si>
    <t>Supprimer du code source les balises &lt;ul class="list-unstyled"&gt; et &lt;li&gt; de premier niveau qui structurent les encarts de profil (dans les &lt;div class="card-block"&gt;).</t>
  </si>
  <si>
    <t>Vider l'attribut alt (tel que alt="") de toutes les balises &lt;img /&gt; des photos de profil (présentes dans les &lt;div class="card-image"&gt;).</t>
  </si>
  <si>
    <r>
      <t>Corrections à appliquer aux boutons "Déplier" et "Replier" (présents dans &lt;div class="tools-collapse"&gt;) :
1. Remplacer leur balise &lt;a class="deplierTout"&gt; et &lt;a class="replierTout"&gt; par des balises &lt;button&gt;.
2. Vérifier l'accessibilité de ces boutons au clavier : l'appui sur la touche "Espace" et l'appui sur la touche "Entrée" doit permettre de les activer.
3. Ajouter aria-label="Déplier tout" dans la balise &lt;button&gt; du bouton "Déplier".
4. Ajouter aria-label="Replier tout" dans la balise &lt;button&gt; du bouton "Replier".
5. Toujours dans ces balises &lt;button&gt;, conserver seulement l'attribut aria-pressed correctement dynamisé. (Autrement dit, ne pas conserver l'attribut aria-expanded.)
6. Ajouter aria-hidden="true" dans les balises &lt;i&gt;.
Pour obtenir par exemple concrètement :
&lt;ul class="list-inline list-unstyled"&gt;
   &lt;li&gt;
      &lt;</t>
    </r>
    <r>
      <rPr>
        <b/>
        <sz val="11"/>
        <color rgb="FF000000"/>
        <rFont val="Arial"/>
        <family val="2"/>
      </rPr>
      <t>button</t>
    </r>
    <r>
      <rPr>
        <sz val="11"/>
        <color rgb="FF000000"/>
        <rFont val="Arial"/>
        <family val="2"/>
      </rPr>
      <t xml:space="preserve"> class="deplierTout current" </t>
    </r>
    <r>
      <rPr>
        <b/>
        <sz val="11"/>
        <color rgb="FF000000"/>
        <rFont val="Arial"/>
        <family val="2"/>
      </rPr>
      <t>aria-pressed="true"</t>
    </r>
    <r>
      <rPr>
        <sz val="11"/>
        <color rgb="FF000000"/>
        <rFont val="Arial"/>
        <family val="2"/>
      </rPr>
      <t xml:space="preserve">&gt;
         Déplier &lt;i class="bgNiv4Plus" </t>
    </r>
    <r>
      <rPr>
        <b/>
        <sz val="11"/>
        <color rgb="FF000000"/>
        <rFont val="Arial"/>
        <family val="2"/>
      </rPr>
      <t>aria-hidden="true"</t>
    </r>
    <r>
      <rPr>
        <sz val="11"/>
        <color rgb="FF000000"/>
        <rFont val="Arial"/>
        <family val="2"/>
      </rPr>
      <t xml:space="preserve">&gt;&lt;/i&gt;
      </t>
    </r>
    <r>
      <rPr>
        <b/>
        <sz val="11"/>
        <color rgb="FF000000"/>
        <rFont val="Arial"/>
        <family val="2"/>
      </rPr>
      <t>&lt;/button&gt;</t>
    </r>
    <r>
      <rPr>
        <sz val="11"/>
        <color rgb="FF000000"/>
        <rFont val="Arial"/>
        <family val="2"/>
      </rPr>
      <t xml:space="preserve">
   &lt;/li&gt;
   &lt;li&gt;
      &lt;</t>
    </r>
    <r>
      <rPr>
        <b/>
        <sz val="11"/>
        <color rgb="FF000000"/>
        <rFont val="Arial"/>
        <family val="2"/>
      </rPr>
      <t>button</t>
    </r>
    <r>
      <rPr>
        <sz val="11"/>
        <color rgb="FF000000"/>
        <rFont val="Arial"/>
        <family val="2"/>
      </rPr>
      <t xml:space="preserve"> class="replierTout" </t>
    </r>
    <r>
      <rPr>
        <b/>
        <sz val="11"/>
        <color rgb="FF000000"/>
        <rFont val="Arial"/>
        <family val="2"/>
      </rPr>
      <t>aria-pressed="false"</t>
    </r>
    <r>
      <rPr>
        <sz val="11"/>
        <color rgb="FF000000"/>
        <rFont val="Arial"/>
        <family val="2"/>
      </rPr>
      <t xml:space="preserve">&gt;
         Replier &lt;i class="bgNiv4Moins"  </t>
    </r>
    <r>
      <rPr>
        <b/>
        <sz val="11"/>
        <color rgb="FF000000"/>
        <rFont val="Arial"/>
        <family val="2"/>
      </rPr>
      <t>aria-hidden="true"</t>
    </r>
    <r>
      <rPr>
        <sz val="11"/>
        <color rgb="FF000000"/>
        <rFont val="Arial"/>
        <family val="2"/>
      </rPr>
      <t xml:space="preserve">&gt;&lt;/i&gt;
      </t>
    </r>
    <r>
      <rPr>
        <b/>
        <sz val="11"/>
        <color rgb="FF000000"/>
        <rFont val="Arial"/>
        <family val="2"/>
      </rPr>
      <t>&lt;/button&gt;</t>
    </r>
    <r>
      <rPr>
        <sz val="11"/>
        <color rgb="FF000000"/>
        <rFont val="Arial"/>
        <family val="2"/>
      </rPr>
      <t xml:space="preserve">
   &lt;/li&gt;
&lt;/ul&gt;
- - - - - - - - - -
</t>
    </r>
    <r>
      <rPr>
        <b/>
        <sz val="11"/>
        <color rgb="FF7030A0"/>
        <rFont val="Arial"/>
        <family val="2"/>
      </rPr>
      <t>[Suite des demandes de correction relative à ce critère dans le critère 7.2 ci-dessous]</t>
    </r>
  </si>
  <si>
    <r>
      <rPr>
        <b/>
        <sz val="11"/>
        <color rgb="FF7030A0"/>
        <rFont val="Arial"/>
        <family val="2"/>
      </rPr>
      <t>[Suite des demandes de correction relative au critère 7.1 ci-dessus]</t>
    </r>
    <r>
      <rPr>
        <sz val="11"/>
        <color rgb="FF000000"/>
        <rFont val="Arial"/>
        <family val="2"/>
      </rPr>
      <t xml:space="preserve">
- - - - - - - - - -
Corrections à appliquer au système d'accordéon (présent dans class="originePlierDeplier") :
1. Remplacer les balises &lt;a class="niveau1Deplier"&gt; par des balises &lt;button&gt;.
2. Dans ces mêmes balises &lt;button&gt;, conserver l'attribut aria-expanded correctement renseigné.
3. Vérifier l'accessibilité de ces boutons au clavier : l'appui sur la touche "Espace" et l'appui sur la touche "Entrée" doit permettre de les activer.</t>
    </r>
  </si>
  <si>
    <t>Nous vous recommandons de supprimer du code source les deux balises &lt;section&gt; qui entourent la balise &lt;div class="item_focus"&gt;.
- - - - - - - - - -
Supprimer du code source la balise &lt;p class="autor"&gt; vide.
Cette balise doit être présente dans le code source seulement si elle possède du contenu.</t>
  </si>
  <si>
    <r>
      <t xml:space="preserve">Supprimer du code source la balise &lt;ul class="liste_item_associes"&gt; et ses balises &lt;li class="col-md-6"&gt;.
Ou, si besoin, les remplacer par des balises &lt;div&gt;.
- - - - - - - - - -
Dans le menu en colonne de droite, extraire le texte "La qualité des eaux" de la balise &lt;ul class="nav nav-pills"&gt;.
Pour obtenir par exemple concrètement :
&lt;nav class="nav-document affix-top" role="navigation" </t>
    </r>
    <r>
      <rPr>
        <b/>
        <sz val="11"/>
        <color rgb="FF000000"/>
        <rFont val="Arial"/>
        <family val="2"/>
      </rPr>
      <t>aria-labelledby="back_top"</t>
    </r>
    <r>
      <rPr>
        <sz val="11"/>
        <color rgb="FF000000"/>
        <rFont val="Arial"/>
        <family val="2"/>
      </rPr>
      <t xml:space="preserve">&gt;
   </t>
    </r>
    <r>
      <rPr>
        <b/>
        <sz val="11"/>
        <color rgb="FF000000"/>
        <rFont val="Arial"/>
        <family val="2"/>
      </rPr>
      <t>&lt;p class="back_top active" id="back_top"&gt;&lt;span&gt;La qualité des eaux&lt;/span&gt;&lt;/p&gt;</t>
    </r>
    <r>
      <rPr>
        <sz val="11"/>
        <color rgb="FF000000"/>
        <rFont val="Arial"/>
        <family val="2"/>
      </rPr>
      <t xml:space="preserve">
   &lt;ul class="nav nav-pills nav-stacked"&gt;</t>
    </r>
    <r>
      <rPr>
        <i/>
        <sz val="11"/>
        <color rgb="FF000000"/>
        <rFont val="Arial"/>
        <family val="2"/>
      </rPr>
      <t>[...]</t>
    </r>
    <r>
      <rPr>
        <sz val="11"/>
        <color rgb="FF000000"/>
        <rFont val="Arial"/>
        <family val="2"/>
      </rPr>
      <t>&lt;/ul&gt;
&lt;/nav&gt;</t>
    </r>
  </si>
  <si>
    <r>
      <t xml:space="preserve">Corrections à appliquer aux croix de fermeture des fenêtres modales (présentes dans les &lt;div class="modal-dialog"&gt;) :
1. Supprimer aria-hidden="true" des balises &lt;button class="close"&gt;.
2. Ajouter aria-label="x (fermer)" dans cette même balise &lt;button&gt;.
Pour obtenir concrètement :
&lt;button type="button" class="close" </t>
    </r>
    <r>
      <rPr>
        <b/>
        <sz val="11"/>
        <color rgb="FF000000"/>
        <rFont val="Arial"/>
        <family val="2"/>
      </rPr>
      <t>aria-label="x (fermer)"</t>
    </r>
    <r>
      <rPr>
        <sz val="11"/>
        <color rgb="FF000000"/>
        <rFont val="Arial"/>
        <family val="2"/>
      </rPr>
      <t>&gt;×&lt;/button&gt;</t>
    </r>
  </si>
  <si>
    <t>Pour les images des cartes présentes dans les fenêtres modales (dans les &lt;div class="modal-dialog"&gt;) :
- Ajouter alt="Le bassin Loire-Bretagne" dans la balise &lt;img src=".../CARTE_presentationBassinLB_20150316_01.png" /&gt;.
- Ajouter alt="Le bassin Loire-Bretagne" dans la balise &lt;img src=".../CARTE_AELB_2017.jpg" /&gt;.</t>
  </si>
  <si>
    <t>Dans la section "Liste des communes du bassin Loire-Bretagne", supprimer du code source les balises &lt;ul&gt; et &lt;li class="link-more doc link_ext"&gt; qui structurent le seul lien "Télécharger".
Ou, si besoin, les remplacer par des balises &lt;div&gt;.
- - - - - - - - - -
Supprimer du code source les balises &lt;ul&gt; et &lt;li&gt; autour de la mention "Publié : 15 février 2021".
Ou, si besoin, les remplacer par des balises &lt;div&gt;.</t>
  </si>
  <si>
    <r>
      <t xml:space="preserve">Dans la balise &lt;a&gt; du lien "portail de l’emploi", remplacer title="Site des emplois des agences de l'eau (nouvelle fenêtre)" par title="portail de l’emploi (nouvelle fenêtre)".
- - - - - - - - - -
Dans la balise &lt;a&gt; du lien "candidature spontanée", remplacer title="Site d'emploi des agences de l'eau - candidature spontanée (nouvelle fenêtre)" par title="candidature spontanée (nouvelle fenêtre)".
- - - - - - - - - -
Dans la balise &lt;a&gt; du lien "Linkedin de l’agence de l’eau Loire-Bretagne", remplacer title="Page Likedin de l'agence de l'eau Loire-Bretagne (nouvelle fenêtre)" par title="Linkedin de l’agence de l’eau Loire-Bretagne (nouvelle fenêtre)".
- - - - - - - - - -
Actuellement, dans les sections "Liens utiles" et "En savoir plus", deux liens menant vers la même page sont utilisés : un lien sur l'icône (dans &lt;div class="link-more link_ext"&gt;) et un lien sur l'intitulé textuel (dans &lt;div class="summary"&gt;). Ce qui n'est pas optimal.
Aussi, l'intitulé masqué "Voir" des icônes-liens de la section "En savoir plus" n'est pas explicite.
Pour y remédier, nous vous recommandons fortement d'utiliser une seule balise &lt;a&gt; contenant à la fois l'icône et l'intitulé textuel.
Pour obtenir par exemple concrètement :
&lt;div class="summary"&gt;
   &lt;a href="..." target="_blank" title="Site des emplois des agences de l'eau (nouvelle fenêtre)"&gt;
      </t>
    </r>
    <r>
      <rPr>
        <b/>
        <sz val="11"/>
        <color rgb="FF000000"/>
        <rFont val="Arial"/>
        <family val="2"/>
      </rPr>
      <t>&lt;div class="img"&gt;&lt;/div&gt;
      Site des emplois des agences de l'eau</t>
    </r>
    <r>
      <rPr>
        <sz val="11"/>
        <color rgb="FF000000"/>
        <rFont val="Arial"/>
        <family val="2"/>
      </rPr>
      <t xml:space="preserve">
   &lt;/a&gt;
&lt;/div&gt;</t>
    </r>
  </si>
  <si>
    <r>
      <t xml:space="preserve">Ajouter la mention "(agrandir l'image)" à la fin des attributs alt des images-liens "CARTE_presentationBassinLB_20150316_01.png" et "CARTE_AELB_2017.jpg".
Pour obtenir par exemple concrètement :
&lt;a href="..." class="focused"&gt;
   &lt;img src=".../CARTE_presentationBassinLB_20150316_01.png" </t>
    </r>
    <r>
      <rPr>
        <b/>
        <sz val="11"/>
        <color rgb="FF000000"/>
        <rFont val="Arial"/>
        <family val="2"/>
      </rPr>
      <t>alt="Le bassin Loire-Bretagne (agrandir l'image)"</t>
    </r>
    <r>
      <rPr>
        <sz val="11"/>
        <color rgb="FF000000"/>
        <rFont val="Arial"/>
        <family val="2"/>
      </rPr>
      <t xml:space="preserve"> /&gt;
&lt;/a&gt;
- - - - - - - - - -
Actuellement, dans la section "En savoir plus", deux liens menant vers la même page sont utilisés : un lien sur l'icône (dans &lt;div class="link-more link_ext"&gt;) et un lien sur l'intitulé textuel (dans &lt;div class="summary"&gt;). Ce qui n'est pas optimal.
Aussi, l'intitulé masqué "Voir" de l'icône-lien n'est pas explicite.
Pour y remédier, nous vous recommandons fortement d'utiliser une seule balise &lt;a&gt; contenant à la fois l'icône et l'intitulé textuel.
Pour obtenir par exemple concrètement :
&lt;div class="summary"&gt;
   &lt;a href="..."&gt;
      &lt;div class="img"&gt;&lt;/div&gt;
      L'agence au service de l'eau depuis plus de 50 ans
   &lt;/a&gt;
   Une gestion de l'eau par bassin hydrographique
&lt;/div&gt;</t>
    </r>
  </si>
  <si>
    <t>Ce critère deviendra conforme quand le critère 1.1 ci-dessus sera pris en compte.</t>
  </si>
  <si>
    <t>Les images des cartes "Le bassin Loire-Bretagne" et "Le bassin Loire-Bretagne" nécessiteraient une description détaillée.
Ce sujet sensible pourra être discuté plus en détails lors de la réunion de restitution de cet audit.</t>
  </si>
  <si>
    <t>Étant donné que le terme "Copyright" est dans le dictionnaire français, nous vous recommandons de supprimer lang="en" des balises &lt;span&gt; qui entoure les symbôles "©" présents dans les slides du carrousel.
Cette correction est à appliquer sur toutes les pages du site où ce "©" est présent</t>
  </si>
  <si>
    <t>La prise de focus clavier des liens-images des images "Le bassin Loire-Bretagne " et "Le bassin Loire-Bretagne" n'est pas visible.
Ce point est donc à corriger.</t>
  </si>
  <si>
    <t>De manière générale, le fichier Excel à télécharger de la liste des communes du bassin Loire-Bretagne 2021 est bien accessible.
À l'exception des association de de couleurs suivantes qui sont à davantage contraster :
- Le orange sur blanc du texte "6800 communes (mise à jour au 15/01/2021, tout arrêté de communes nouvelles postérieur à cette date n'est pas encore pris en compte)".
- Le rouge sur blanc utilisé sur certains textes.</t>
  </si>
  <si>
    <t>Ce critère deviendra conforme quand le critère 1.6 ci-dessus sera pris en compte.</t>
  </si>
  <si>
    <r>
      <t xml:space="preserve">Étant donné qu'il ne s'agit pas d'onglets, voici les corrections à appliquer aux boutons "Lancer le diaporama" et "Stopper le diaporama" (présents dans &lt;div id="carouselButtons"&gt;) :
- Supprimer l'attribut tabindex de leur balise &lt;button&gt;.
- Supprimer l'attribut aria-selected de ces mêmes balises &lt;button&gt;.
- Ajouter un attribut aria-pressed dans ces balises &lt;button&gt; et le renseigner tel que :
   * aria-pressed="false" quand le bouton n'est pas activé.
   * aria-pressed="true" quand le bouton est activé.
Pour obtenir par exemple concrètement, pour le bouton "Lancer le diaporama" quand il est activé (quand le carrousel est animé) :
&lt;button id="playButton" type="button" </t>
    </r>
    <r>
      <rPr>
        <b/>
        <sz val="11"/>
        <color rgb="FF000000"/>
        <rFont val="Arial"/>
        <family val="2"/>
      </rPr>
      <t>aria-pressed="true"</t>
    </r>
    <r>
      <rPr>
        <sz val="11"/>
        <color rgb="FF000000"/>
        <rFont val="Arial"/>
        <family val="2"/>
      </rPr>
      <t>&gt;
   &lt;span class="glyphicon glyphicon-play" aria-hidden="true"&gt;&lt;/span&gt;
   &lt;span class="sr-only"&gt;Lancer le diaporama&lt;/span&gt;
&lt;/button&gt;</t>
    </r>
  </si>
  <si>
    <t>Cf. P12 concernant les images légendées présentes dans le carrousel (dans &lt;ul class="carousel-inner bloc-diaporama"&gt;).</t>
  </si>
  <si>
    <r>
      <t>Dans les fenêtres modales (&lt;div class="modal-dialog"&gt;), supprimer du code source les balises &lt;h4 class="modal-title"&gt; vides.
À noter que lorsque ces fenêtres modales possèdent un titre, il faut que celui-ci soit structuré avec une balise &lt;h1&gt; (et non une balise &lt;h4&gt;).
- - - - - - - - - -
Dans la section "Liste des communes du bassin Loire-Bretagne", structurer les titres avec des balises &lt;h3&gt;.
Pour obtenir par exemple concrètement :
&lt;</t>
    </r>
    <r>
      <rPr>
        <b/>
        <sz val="11"/>
        <color rgb="FF000000"/>
        <rFont val="Arial"/>
        <family val="2"/>
      </rPr>
      <t>h3</t>
    </r>
    <r>
      <rPr>
        <sz val="11"/>
        <color rgb="FF000000"/>
        <rFont val="Arial"/>
        <family val="2"/>
      </rPr>
      <t xml:space="preserve"> class="title"&gt;
   &lt;strong&gt;Liste des communes du bassin Loire-Bretagne 2021&lt;/strong&gt;
</t>
    </r>
    <r>
      <rPr>
        <b/>
        <sz val="11"/>
        <color rgb="FF000000"/>
        <rFont val="Arial"/>
        <family val="2"/>
      </rPr>
      <t>&lt;/h3&gt;</t>
    </r>
  </si>
  <si>
    <t>Supprimer du code source les balises &lt;ul&gt; et &lt;li&gt; autour de la mention "Publié : 06 septembre 2021".
Ou, si besoin, les remplacer par des balises &lt;div&gt;.
- - - - - - - - - -
Dans la section "Affiches et recueils des années 2010 à 2021", supprimer du code source les balises &lt;ul&gt; et &lt;li class="link-more doc link_ext"&gt; qui structurent les seuls liens "Télécharger".
Ou, si besoin, les remplacer par des balises &lt;div&gt;.</t>
  </si>
  <si>
    <t>Les documents PDF proposés en téléchargement possèdent plusieurs problèmes d'accessibilité.
Au niveau des contrastes de couleurs et des titres de section, par exemple.
Deux solutions possibles :
- Soit rendre accessibles par nature ces PDF (il s'agirait de retravailler leur balisage).
- Soit proposer des versions alternatives accessibles de ces PDF (au format page web, par exemple) qui devront proposer les mêmes contenus que les PDF. 
Ce sujet de l'accessibilité des documents à télécharger sera discuté plus en détail lors de la réunion de restitution de cet audit.</t>
  </si>
  <si>
    <t>Nous vous recommandons de remplacer la balise &lt;article class="bloc_focus"&gt; par une balise &lt;div&gt;.
Dans cette même balise &lt;article class="bloc_focus"&gt;, nous vous recommandons de supprimer du code source la balise &lt;section&gt;. Ou, si besoin, de la remplacer par une balise &lt;div&gt;.
- - - - - - - - - -
Supprimer du code source la balise &lt;p&gt; vide présente dans la section "Liste des communes du bassin Loire-Bretagne" (présente juste après la balise &lt;p class="date"&gt;).
- - - - - - - - - -
Supprimer du code source les deux balises &lt;section class="bloc_sup"&gt; vides.
Ces balises doivent être présentes dans le code source seulement si elles possèdent du contenu.</t>
  </si>
  <si>
    <t>Dans la section "Affiches et recueils des années 2010 à 2021", nous vous recommandons de supprimer du code source la balise &lt;article class="bloc_doc_a_dispo"&gt;.
Ou, si besoin, de la remplacer par une balise &lt;div&gt;.
- - - - - - - - - -
Supprimer du code source la balise &lt;section class="bloc_sup"&gt; vide.
Cette balise doit être présente dans le code source seulement si elle possède du contenu.
- - - - - - - - - -
Dans la section "Concours d'affiches et vidéos 2022", nous vous recommandons de supprimer du code source la balise &lt;article class="bloc_liens_utiles"&gt;.
Ou, si besoin, de la remplacer par une balise &lt;div&gt;.</t>
  </si>
  <si>
    <t>Cf. P12 (partie 2) concernant les liens de la section "Concours d'affiches et vidéos 2022".</t>
  </si>
  <si>
    <t>Le player vidéo YouTube</t>
  </si>
  <si>
    <t>Par exemple présent sur la page "Diminuer les fuites d'eau sur les réseaux".</t>
  </si>
  <si>
    <t>La vidéo "Lutter contre les fuites d’eau &amp; économiser la ressource" est bien sous-titrée.
En revanche, ses sous-titres contiennent plusieurs coquilles orthographiques et de ponctuation qui les rendent non pertinents au regard de ce critère.
Par conséquent, corriger toutes les coquilles orthographiques et la ponctuation des sous-titres de cette vidéo.</t>
  </si>
  <si>
    <t>Supprimer du code source les balises &lt;ul&gt; et &lt;li&gt; autour de la mention "Publié : 22 juin 2021".
Ou, si besoin, les remplacer par des balises &lt;div&gt;.
- - - - - - - - - - -
Dans la section "L'étude socio-économique et sa synthèse", supprimer du code source les balises &lt;ul&gt; et &lt;li class="link-more doc link_ext"&gt; qui structurent les seuls liens "Télécharger".
Ou, si besoin, les remplacer par des balises &lt;div&gt;.</t>
  </si>
  <si>
    <r>
      <t>Dans la section "Affiches et recueils des années 2010 à 2021", structurer les titres des affiches et des recueils avec des balises &lt;h4&gt;.
Pour obtenir par exemple concrètement :
&lt;</t>
    </r>
    <r>
      <rPr>
        <b/>
        <sz val="11"/>
        <color rgb="FF000000"/>
        <rFont val="Arial"/>
        <family val="2"/>
      </rPr>
      <t>h4</t>
    </r>
    <r>
      <rPr>
        <sz val="11"/>
        <color rgb="FF000000"/>
        <rFont val="Arial"/>
        <family val="2"/>
      </rPr>
      <t xml:space="preserve"> class="title"&gt;
   &lt;strong&gt;L'affiche "Il y a de la vie dans l'eau ! Aujourd'hui et demain"&lt;/strong&gt;
</t>
    </r>
    <r>
      <rPr>
        <b/>
        <sz val="11"/>
        <color rgb="FF000000"/>
        <rFont val="Arial"/>
        <family val="2"/>
      </rPr>
      <t>&lt;/h4&gt;</t>
    </r>
  </si>
  <si>
    <r>
      <t>Dans la section "L'étude socio-économique et sa synthèse", structurer les titres des synthèses et des études avec des balises &lt;h4&gt;.
Pour obtenir par exemple concrètement :
&lt;</t>
    </r>
    <r>
      <rPr>
        <b/>
        <sz val="11"/>
        <color rgb="FF000000"/>
        <rFont val="Arial"/>
        <family val="2"/>
      </rPr>
      <t>h4</t>
    </r>
    <r>
      <rPr>
        <sz val="11"/>
        <color rgb="FF000000"/>
        <rFont val="Arial"/>
        <family val="2"/>
      </rPr>
      <t xml:space="preserve"> class="title"&gt;
   &lt;strong&gt;Étude sur les bénéfices économiques des compteurs de sectorisation sur trois territoires des Deux-Sèvres&lt;/strong&gt;
</t>
    </r>
    <r>
      <rPr>
        <b/>
        <sz val="11"/>
        <color rgb="FF000000"/>
        <rFont val="Arial"/>
        <family val="2"/>
      </rPr>
      <t>&lt;/h4&gt;</t>
    </r>
  </si>
  <si>
    <t>Nous vous recommandons de remplacer la balise &lt;article class="bloc_focus"&gt; par une balise &lt;div&gt;.
Dans cette même balise &lt;article class="bloc_focus"&gt;, nous vous recommandons de supprimer du code source la balise &lt;section&gt;. Ou, si besoin, de la remplacer par une balise &lt;div&gt;.
- - - - - - - - - - -
Dans la section "L'étude socio-économique et sa synthèse", nous vous recommandons de supprimer du code source la balise &lt;article class="bloc_en_savoir_plus"&gt;.
Ou, si besoin, de la remplacer par une balise &lt;div&gt;.
- - - - - - - - - -
Supprimer du code source la balise &lt;section class="bloc_sup"&gt; vide.
Cette balise doit être présente dans le code source seulement si elle possède du contenu.</t>
  </si>
  <si>
    <t>Ce critère est conforme.
Toutefois, nous vous recommandons d'ajouter aria-label="Menu secondaire" dans la balise &lt;nav class="nav-document" role="navigation"&gt; du menu présent en colonne de droite.</t>
  </si>
  <si>
    <t>Actuellement, dans le menu en colonne de droite (dans &lt;nav class="nav-document"&gt;, seule la couleur est utilisée pour distinguer visuellement la page courante "Diminuer les fuites d'eau sur les réseaux (texte noir sur fond vert contre textes bleu sur fond blanc).
Ce qui peut poser des problèmes d’accessibilité notamment aux personnes malvoyantes ayant des difficultés de perception des couleurs.
Ce qui invalide donc ce critère.
Une solution pour y remédier peut par exemple consister à supprimer le gras de l’intitulé de la page courante (tout en conservant cet actuel changement de couleur).</t>
  </si>
  <si>
    <t>Remplacer :
&lt;title&gt;Eau et économies d'eau - Agence - Agence de l'eau Loire-bretagne&lt;/title&gt;
par :
&lt;title&gt;Diminuer les fuites d'eau sur les réseaux - Agence de l'eau Loire-bretagne&lt;/title&gt;</t>
  </si>
  <si>
    <t>Cf. P14.</t>
  </si>
  <si>
    <t>Les champs de formulaire ne sont pas suffisamment contrastés par rapport à leur arrière-plan blanc cassé.
Pour y remédier, renforcer le gris des bordures de sorte à atteindre un ratio de 3.</t>
  </si>
  <si>
    <t>Cf. P02.</t>
  </si>
  <si>
    <t>Cf. P02 (bleu sur blanc cassé).</t>
  </si>
  <si>
    <t>Cf. P02 (gris des placeholders).</t>
  </si>
  <si>
    <t>Cf. P02 (bleu sur blanc cassé et bleu sur bleu turquoise).</t>
  </si>
  <si>
    <t>Cf. P02 (gris des placeholders et bleu sur blanc cassé)</t>
  </si>
  <si>
    <t>La première barre d'outils</t>
  </si>
  <si>
    <r>
      <t>Remplacer les balises &lt;a&gt; autour des bouton "T+" et "T-" (présents dans &lt;div id="newletter"&gt;) par des balises &lt;button&gt;.
Pour obtenir par exemple concrètement, pour le bouton "T+" :
&lt;</t>
    </r>
    <r>
      <rPr>
        <b/>
        <sz val="11"/>
        <rFont val="Arial"/>
        <family val="2"/>
      </rPr>
      <t>button</t>
    </r>
    <r>
      <rPr>
        <sz val="11"/>
        <rFont val="Arial"/>
        <family val="2"/>
      </rPr>
      <t xml:space="preserve"> class="ico txtplus" </t>
    </r>
    <r>
      <rPr>
        <b/>
        <sz val="11"/>
        <rFont val="Arial"/>
        <family val="2"/>
      </rPr>
      <t>title="Augmenter la taille de la police"</t>
    </r>
    <r>
      <rPr>
        <sz val="11"/>
        <rFont val="Arial"/>
        <family val="2"/>
      </rPr>
      <t xml:space="preserve"> &gt;&lt;img src=".../PICTO_Outils_Texte%2b_Nega_28x28.png" </t>
    </r>
    <r>
      <rPr>
        <b/>
        <sz val="11"/>
        <rFont val="Arial"/>
        <family val="2"/>
      </rPr>
      <t>alt="Augmenter la taille de la police"</t>
    </r>
    <r>
      <rPr>
        <sz val="11"/>
        <rFont val="Arial"/>
        <family val="2"/>
      </rPr>
      <t xml:space="preserve"> /&gt;</t>
    </r>
    <r>
      <rPr>
        <b/>
        <sz val="11"/>
        <rFont val="Arial"/>
        <family val="2"/>
      </rPr>
      <t>&lt;/button&gt;</t>
    </r>
    <r>
      <rPr>
        <sz val="11"/>
        <rFont val="Arial"/>
        <family val="2"/>
      </rPr>
      <t xml:space="preserve">
</t>
    </r>
  </si>
  <si>
    <t>Le gris clair sur blanc cassé des placeholder des champs "Votre téléphone", "Votre adresse e-mail" et "Vérification de votre adresse e-mail" n'est pas suffisamment contrasté au regard des exigences du RGAA.
Pour y remédier, utiliser par exemple le gris #767676 qui est le premier gris sur blanc à atteindre le ratio minimum attendu.
- - - - - - - - - -
Le rouge des astérisques (*) n'est pas suffisamment contrasté.
Pour y remédier, utiliser par exemple le même rouge que celui utilisé pour les messages d'erreur.
- - - - - - - - - -
Le bleu sur blanc cassé des liens n'est très légèremment pas suffisamment contrasté (ratio de 4,3 plutôt que 4.5).</t>
  </si>
  <si>
    <r>
      <t xml:space="preserve">Ajouter role="alert" dans les balises &lt;span class="help-block"&gt; des messages d'erreur.
Pour obtenir par exemple concrètement :
&lt;span class="help-block" </t>
    </r>
    <r>
      <rPr>
        <b/>
        <sz val="11"/>
        <color rgb="FF000000"/>
        <rFont val="Arial"/>
        <family val="2"/>
      </rPr>
      <t>role="alert"</t>
    </r>
    <r>
      <rPr>
        <sz val="11"/>
        <color rgb="FF000000"/>
        <rFont val="Arial"/>
        <family val="2"/>
      </rPr>
      <t>&gt;Merci de sair une adresse e-mail valide&lt;/span&gt;</t>
    </r>
  </si>
  <si>
    <t>Supprimer du code source la balise &lt;fieldset&gt; qui entoure le formulaire.
Ou, si besoin, la remplacer par une balise &lt;div&gt;.</t>
  </si>
  <si>
    <t>Cf. P10.</t>
  </si>
  <si>
    <t>Cf. P10 (partie 1).</t>
  </si>
  <si>
    <t>Supprimer l'attribut title de toutes les balises &lt;a&gt; des liens présents dans la zone de contenu principal.
Concrètement, par exemple, remplacer :
&lt;a href="..." target="_blank" title="Les ressources de l'agence de l'eau Loire-Bretagne pour mieux connaître et gérer l'eau (nouvelle fenêtre)" class="icon-ico-blank"&gt;Données et documents&lt;/a&gt;
par :
&lt;a href="..." target="_blank" class="icon-ico-blank"&gt;Données et documents&lt;/a&gt;.</t>
  </si>
  <si>
    <t>La prise de focus des boutons plier/déplier de second niveau (dans les &lt;h3 class="panel-title"&gt;) n'est pas visible.
Ce point est à corriger.</t>
  </si>
  <si>
    <t>92.0.1</t>
  </si>
  <si>
    <t>15.0</t>
  </si>
  <si>
    <t>Ce critère est conforme.
Toutefois, bien que le fil d'actualités Twitter soit exemptable, nous vous recommandons (si possible pour vous) de supprimer frameborder="0" de la balise &lt;iframe id="twitter-widget-0"&gt;.</t>
  </si>
  <si>
    <t>Outils "Flux RSS, "Partager par email", "Imprimer", etc. (présents dans &lt;div id="movingtools"&gt;).</t>
  </si>
  <si>
    <r>
      <t xml:space="preserve">Actuellement, toutes les images des slides du carrousel ont comme alternative textuelle "photo illustrative".
Ce qui n'est pas pertinent et invalide donc ce critère.
Pour y remédier, renseigner l'attribut alt de ces balises &lt;img /&gt; avec une courte description de ce que représente visuellement l'image.
Pour obtenir par exemple concrètement, pour l'image du slide "Le bassin Loire-Bretagne, du mont Gerbier-de-Jonc..." :
&lt;img src=".../PHOTO_carrouselA_MontGerbier.jpg" </t>
    </r>
    <r>
      <rPr>
        <b/>
        <sz val="11"/>
        <color rgb="FF000000"/>
        <rFont val="Arial"/>
        <family val="2"/>
      </rPr>
      <t>alt="Photo du mont Gerbier-de-Jonc"</t>
    </r>
    <r>
      <rPr>
        <sz val="11"/>
        <color rgb="FF000000"/>
        <rFont val="Arial"/>
        <family val="2"/>
      </rPr>
      <t xml:space="preserve"> /&gt;
Ou encore, pour l'image du slide "Rivières, plans d'eau, nappes souterraines, littoral..." :
&lt;img src=".../carrousel/PHOTO_carrouselA_Riviere.jpg" </t>
    </r>
    <r>
      <rPr>
        <b/>
        <sz val="11"/>
        <color rgb="FF000000"/>
        <rFont val="Arial"/>
        <family val="2"/>
      </rPr>
      <t>alt="Photo vue de haut du littoral"</t>
    </r>
    <r>
      <rPr>
        <sz val="11"/>
        <color rgb="FF000000"/>
        <rFont val="Arial"/>
        <family val="2"/>
      </rPr>
      <t xml:space="preserve"> /&gt;
- - - - - - - - - -
Pour l'image "LOGO_AELB_CAS2.png" présente en pied de page (dans &lt;p class="id-site"&gt;), remplacer dans sa balise &lt;img /&gt; alt="Logo de l'agence de l'eau Loire-Bretagne" par alt="République française (liberté égalité fraternité) - Agence de l'eau Loire-Bretagne (logo)".</t>
    </r>
  </si>
  <si>
    <r>
      <t>Actuellement, la structuration des images légendées présentes dans le carrousel n’est pas conforme.
Pour y remédier :
1. Entourer ces images légendées avec des balises &lt;figure role="figure"&gt;.
2. Structurer les légendes + les copyright de ces images avec des balises &lt;figcaption&gt;.
3. Ajouter un attribut aria-label dans ces mêmes balises &lt;figure role="figure"&gt;.
4. Renseigner ces attributs aria-label en reprenant le même contenu que celui de la légende + le copyright de l’image.
Pour obtenir par exemple concrètement, pour l’image du premier slide :
&lt;</t>
    </r>
    <r>
      <rPr>
        <b/>
        <sz val="11"/>
        <color rgb="FF000000"/>
        <rFont val="Arial"/>
        <family val="2"/>
      </rPr>
      <t>figure role="figure"</t>
    </r>
    <r>
      <rPr>
        <sz val="11"/>
        <color rgb="FF000000"/>
        <rFont val="Arial"/>
        <family val="2"/>
      </rPr>
      <t xml:space="preserve"> </t>
    </r>
    <r>
      <rPr>
        <b/>
        <sz val="11"/>
        <color rgb="FF000000"/>
        <rFont val="Arial"/>
        <family val="2"/>
      </rPr>
      <t>aria-label="Le bassin Loire-Bretagne, du mont Gerbier-de-Jonc... - © Jean-Louis Aubert"</t>
    </r>
    <r>
      <rPr>
        <sz val="11"/>
        <color rgb="FF000000"/>
        <rFont val="Arial"/>
        <family val="2"/>
      </rPr>
      <t>&gt;
   &lt;img src=".../PHOTO_carrouselA_MontGerbier.jpg" alt="Photo du mont Gerbier-de-Jonc" /&gt;
   &lt;</t>
    </r>
    <r>
      <rPr>
        <b/>
        <sz val="11"/>
        <color rgb="FF000000"/>
        <rFont val="Arial"/>
        <family val="2"/>
      </rPr>
      <t>figcaption</t>
    </r>
    <r>
      <rPr>
        <sz val="11"/>
        <color rgb="FF000000"/>
        <rFont val="Arial"/>
        <family val="2"/>
      </rPr>
      <t xml:space="preserve"> class="carousel-caption"&gt;
      &lt;p&gt;Le bassin Loire-Bretagne, du mont Gerbier-de-Jonc...&lt;/p&gt;
      &lt;p&gt;&lt;em&gt;© Jean-Louis Aubert&lt;/em&gt;&lt;/p&gt;
  </t>
    </r>
    <r>
      <rPr>
        <b/>
        <sz val="11"/>
        <color rgb="FF000000"/>
        <rFont val="Arial"/>
        <family val="2"/>
      </rPr>
      <t xml:space="preserve"> &lt;/figcaption&gt;</t>
    </r>
    <r>
      <rPr>
        <sz val="11"/>
        <color rgb="FF000000"/>
        <rFont val="Arial"/>
        <family val="2"/>
      </rPr>
      <t xml:space="preserve">
</t>
    </r>
    <r>
      <rPr>
        <b/>
        <sz val="11"/>
        <color rgb="FF000000"/>
        <rFont val="Arial"/>
        <family val="2"/>
      </rPr>
      <t>&lt;/figure&gt;</t>
    </r>
  </si>
  <si>
    <r>
      <t xml:space="preserve">Le lien-image de l'enveloppe (situé tout en haut à gauche) ne possède pas d'intitulé.
Pour y remédier, renseigner son attribut alt tel que alt="Nous contacter".
Pour obtenir concrètement :
&lt;a class="ico" href="..."&gt;
   &lt;img src=".../PICTO_Structure_Contact_Nega_28x28.png" </t>
    </r>
    <r>
      <rPr>
        <b/>
        <sz val="11"/>
        <color rgb="FF000000"/>
        <rFont val="Arial"/>
        <family val="2"/>
      </rPr>
      <t>alt="Nous contacter"</t>
    </r>
    <r>
      <rPr>
        <sz val="11"/>
        <color rgb="FF000000"/>
        <rFont val="Arial"/>
        <family val="2"/>
      </rPr>
      <t xml:space="preserve"> /&gt;
   &lt;img src=".../PICTO_Structure_Contact_Nega_28x28.png" class="hidden" alt="Nous contacter" /&gt;
&lt;/a&gt;
- - - - - - - - - -
Sur la version mobile du site, les intitulés textuels des onglets de premier niveau du menu de navigation principal disparaissent : il ne reste que les images.
Par conséquent, ces onglets n'ont plus d'intitulé.
Pour y remédier, intégrer un attribut aria-label dans leur balise &lt;a role="tab"&gt; et le renseigner en reprenant la totalité des intitulés textuels de ces onglet.
Pour obtenir par exemple concrètement, pour l'onglet "Agence de l'eau aux côtés des élus et de tous les utilisateurs d'eau" :
&lt;a href="#agence-de-leau" role="tab" aria-controls="agence-de-leau" </t>
    </r>
    <r>
      <rPr>
        <b/>
        <sz val="11"/>
        <color rgb="FF000000"/>
        <rFont val="Arial"/>
        <family val="2"/>
      </rPr>
      <t>aria-label="Agence de l'eau aux côtés des élus et de tous les utilisateurs d'eau"</t>
    </r>
    <r>
      <rPr>
        <sz val="11"/>
        <color rgb="FF000000"/>
        <rFont val="Arial"/>
        <family val="2"/>
      </rPr>
      <t>&gt;</t>
    </r>
    <r>
      <rPr>
        <i/>
        <sz val="11"/>
        <color rgb="FF000000"/>
        <rFont val="Arial"/>
        <family val="2"/>
      </rPr>
      <t>[...]</t>
    </r>
    <r>
      <rPr>
        <sz val="11"/>
        <color rgb="FF000000"/>
        <rFont val="Arial"/>
        <family val="2"/>
      </rPr>
      <t>&lt;/a&gt;</t>
    </r>
  </si>
  <si>
    <r>
      <t xml:space="preserve">Cf. critère 7.3 (lien-ancre "Remonter haut de page").
- - - - - - - - - -
Actuellement, la valeur des attributs aria-labelledby des balises &lt;div class="tab-pane"&gt; des sous-menus du menu de navigation principal n'est pas correcte.
Pour y remédier, renseigner ces attributs aria-labelledby en reprenant la valeur de l'attribut id des balises &lt;li&gt; de leur onglet correspondant.
Concrètement, par exemple, pour le panneau de contenu de l'onglet "Agence de l'eau", remplacer aria-labelledby="agence-de-leau" par aria-labelledby="onglet-agence-de-leau".
- - - - - - - - - -
Dans les balises &lt;button&gt; des boutons "Lancer le diaporama" et "Stopper le diaporama" du carrousel, remplacer leur attribut aria-selected par un attribut aria-pressed correctement dynamisé.
Aussi, nous vous recommandons de supprimer l'attribut aria-label de ces mêmes balises &lt;button&gt; car leur contenu est redondant avec leur intitulé présent dans les &lt;span class="sr-only"&gt;.
Pour obtenir par exemple concrètement, pour le bouton "Lancer le diaporama" quand il a été activé :
&lt;button id="playButton" </t>
    </r>
    <r>
      <rPr>
        <b/>
        <sz val="11"/>
        <color rgb="FF000000"/>
        <rFont val="Arial"/>
        <family val="2"/>
      </rPr>
      <t>aria-pressed="true"</t>
    </r>
    <r>
      <rPr>
        <sz val="11"/>
        <color rgb="FF000000"/>
        <rFont val="Arial"/>
        <family val="2"/>
      </rPr>
      <t xml:space="preserve">&gt;
   &lt;span class="glyphicon glyphicon-play"&gt;
      &lt;span class="sr-only"&gt;Lancer le diaporama&lt;/span&gt;
   &lt;/span&gt;
&lt;/button&gt;
- - - - - - - - - -
Remplacer role="listbox" par role="presentation" dans la balise &lt;ul class="carousel-inner"&gt; qui structure la liste des slides du carrousel.
- - - - - - - - - -
</t>
    </r>
    <r>
      <rPr>
        <b/>
        <i/>
        <sz val="11"/>
        <color rgb="FF7030A0"/>
        <rFont val="Arial"/>
        <family val="2"/>
      </rPr>
      <t>[Suite des demandes de correction relative à ce critère dans le critère 7.2 ci-dessous]</t>
    </r>
  </si>
  <si>
    <r>
      <rPr>
        <b/>
        <sz val="11"/>
        <color rgb="FF7030A0"/>
        <rFont val="Arial"/>
        <family val="2"/>
      </rPr>
      <t>[Suite des demandes de correction relative au critère 7.1 ci-dessus]</t>
    </r>
    <r>
      <rPr>
        <sz val="11"/>
        <color rgb="FF000000"/>
        <rFont val="Arial"/>
        <family val="2"/>
      </rPr>
      <t xml:space="preserve">
- - - - - - - - - -
Corrections à appliquer aux boutons "Précédent" et "Suivant" du carrousel (présents dans &lt;ul class="carousel-control-nav"&gt;) :
1. Ces boutons ne sont pas fonctionnels avec la touche "Espace" du clavier. Ce qui est pourtant le comportement attendu. Pour y remédier, remplacer leur balise &lt;a role="button"&gt; par des réelles balises &lt;button&gt;.
2. Supprimer l'attribut aria-label de ces boutons.
3. Nous vous recommandons fortement d'ajouter aria-hidden="true" dans les balises &lt;span class="glyphicon"&gt;.
4. Pour le bouton "Précédent", remplacer &lt;span class="sr-only"&gt;Visuel précédent&lt;/span&gt; par &lt;span class="sr-only"&gt;Image précédente&lt;/span&gt;.
5. Pour le bouton "Suivant", remplacer &lt;span class="sr-only"&gt;Visuel suivant&lt;/span&gt; par &lt;span class="sr-only"&gt;Image suivante&lt;/span&gt;.
(La prise en compte de ces deux dernières demandes de correction permettra d'avoir la même mention "Image" que déjà utilisée pour les pastilles de navigation dans le carrousel.)
- - - - - - - - - -
Cf. critère 8.9 (point 5.).</t>
    </r>
  </si>
  <si>
    <t>Le lien-ancre "Remonter haut de page" n'est pas fonctionnel au clavier et avec un lecteur d'écran : une fois activé, le focus n'est pas déplacé vers la zone de destination correspondante (&lt;div id="main"&gt;).
Pour y remédier, envisager l'ajout de tabindex="-1" dans la balise de destination &lt;div id="main"&gt; puis gérer le déplacement du focus en JavaScript.
Aussi, ce lien-ancre n'est pas correctement positionné dans le code source : il est actuellement intégré tout en haut du code, juste après le lien d'évitement "Aller directement au contenu".
Il doit donc être déplacé à la toute fin du code source, par exemple juste après la fermeture de la balise &lt;footer&gt;.
- - - - - - - - - -
Ajouter aria-hidden="true" dans la balise &lt;div id="movingtools" tabindex="-1"&gt; qui structure la première barre d'outils ("Flux RSS", "Partager par email", "Imprimer", etc.).
Cela permettra de les passer sous silence pour les lecteurs d'écran.
Cela est recommandé car ces mêmes outils sont disponibles en pied de page.</t>
  </si>
  <si>
    <t>Ce critère est conforme.
Toutefois, nous vous recommandons de supprimer la mention "- agence" présente dans la balise &lt;title&gt;.
Concrètement, par exemple sur cette page, nous vous recommandons de remplacer :
&lt;title&gt;Accueil - Agence - Agence de l'eau Loire-bretagne&lt;/title&gt;
par :
&lt;title&gt;Accueil - Agence de l'eau Loire-bretagne&lt;/title&gt;
Cette optimisation est à appliquer sur toutes les pages du site.</t>
  </si>
  <si>
    <t>Cf. critère 13.8.
- - - - - - - - - -
À partir d’une certaine largeur d’écran (environ 480px) et ce jusqu’à 320px, les éléments suivants ne sont plus visibles (ou seulement partiellement) :
- La mention "Établissement public du ministère de la transition écologique" (dans &lt;p class="subtitle"&gt;).
- Le dernier lien du menu de navigation principal (dans &lt;li id="onglet-services-en-ligne"&gt;).
- Les textes présents dans les slides du carrousel (dans les &lt;div class="carousel-caption"&gt;).
Ce qui invalide ce critère.
Par conséquent, modifier les CSS du site de sorte à ce que ces éléments restent présents et entièrement visibles jusqu’à une réduction de la largeur de l’écran à 320px.</t>
  </si>
  <si>
    <t>Le blanc sur image d'arrière-plan du texte "Agence de l'eau Loire-Bretagne - Établissement public du ministère de la transition écologique" présent dans l'entête (dans &lt;p class="subtitle"&gt;) n'est pas toujours suffisamment contrasté.
C'est le cas quand l'image d'arrière-plan est trop clair.</t>
  </si>
  <si>
    <t>Bien que la fonctionnalité de système de protection contre les spams "reCAPTCHA" soit exemptable, nous vous recommandons de remplacer dans sa balise &lt;iframe&gt; title="reCAPTCHA" par exemple par title="Système de protection contre les spams".</t>
  </si>
  <si>
    <t>Bien que la fonctionnalité de système de protection contre les spams "reCAPTCHA" soit exemptable, nous vous recommandons de supprimer role="presentation" de sa balise &lt;iframe&gt;.
- - - - - - - - - -
Supprimer du code source la balise vide &lt;aside id="aside"&gt;.
Cette balise doit être présente dans le code source seulement si elle possède du contenu.
- - - - - - - - - -
Sur toutes les pages du site où elle est présente, nous vous recommandons de supprimer du code source la balise &lt;section&gt; présente juste après la balise &lt;div class="header"&gt;.
Ou, si besoin, de la remplacer par une balise &lt;div&gt;.</t>
  </si>
  <si>
    <t>Ce critère est conforme.
Toutefois, bien que la fonctionnalité du système de protection contre les spams "reCAPTCHA" soit exemptable, nous vous recommandons de supprimer du code source les attributs width, height et frameborder de sa balise &lt;iframe&gt;.
À remplacer par une mise en forme gérée en CSS.</t>
  </si>
  <si>
    <t>Nous vous recommandons de supprimer du code source la balise &lt;section class="originePlierDeplier"&gt;.
Ou, si besoin de la remplacer par une balise &lt;div&gt;.
- - - - - - - - - -
Supprimer du code source la balise &lt;legend&gt;Rechercher un membre du comité de bassin&lt;/legend&gt; et sa balise &lt;fieldset&gt; parente.
Puis supprimer class="sr-only" de la balise &lt;h1&gt; du titre masqué "Rechercher un membre du comité de bassin".
Ce afin de le rendre visible en remplacement de la balise &lt;legend&gt; supprimée.</t>
  </si>
  <si>
    <r>
      <t xml:space="preserve">Actuellement, la structuration des images "Le bassin Loire-Bretagne" et "Le bassin Loire-Bretagne" possédant une légende n’est pas conforme.
Pour y remédier :
1. Entourer ces images légendées avec des balises &lt;figure role="figure"&gt;.
2. Structurer les légendes de ces images avec des balises &lt;figcaption&gt;.
3. Ajouter un attribut aria-label dans ces mêmes balises &lt;figure role="figure"&gt;.
4. Renseigner ces attributs aria-label en reprenant le même contenu que celui de la légende de l’image.
Pour obtenir par exemple concrètement, pour l’image "Le bassin Loire-Bretagne" :
</t>
    </r>
    <r>
      <rPr>
        <b/>
        <sz val="11"/>
        <color rgb="FF000000"/>
        <rFont val="Arial"/>
        <family val="2"/>
      </rPr>
      <t>&lt;figure role="figure" aria-label="Période de données : mars 2015 - © Agence de l'eau Loire-Bretagne"&gt;</t>
    </r>
    <r>
      <rPr>
        <sz val="11"/>
        <color rgb="FF000000"/>
        <rFont val="Arial"/>
        <family val="2"/>
      </rPr>
      <t xml:space="preserve">
   &lt;div class="bloc_image"&gt;
      &lt;a href="..." class="focused"&gt;
         &lt;img src=".../CARTE_presentationBassinLB_20150316_01.png" </t>
    </r>
    <r>
      <rPr>
        <b/>
        <sz val="11"/>
        <color rgb="FF000000"/>
        <rFont val="Arial"/>
        <family val="2"/>
      </rPr>
      <t>alt="Le bassin Loire-Bretagne (agrandir l'image)"</t>
    </r>
    <r>
      <rPr>
        <sz val="11"/>
        <color rgb="FF000000"/>
        <rFont val="Arial"/>
        <family val="2"/>
      </rPr>
      <t xml:space="preserve"> /&gt;
      &lt;/a&gt;
   &lt;/div&gt;
   &lt;</t>
    </r>
    <r>
      <rPr>
        <b/>
        <sz val="11"/>
        <color rgb="FF000000"/>
        <rFont val="Arial"/>
        <family val="2"/>
      </rPr>
      <t>figcaption</t>
    </r>
    <r>
      <rPr>
        <sz val="11"/>
        <color rgb="FF000000"/>
        <rFont val="Arial"/>
        <family val="2"/>
      </rPr>
      <t xml:space="preserve"> class="legende"&gt;Période de données : mars 2015 - © Agence de l'eau Loire-Bretagne</t>
    </r>
    <r>
      <rPr>
        <b/>
        <sz val="11"/>
        <color rgb="FF000000"/>
        <rFont val="Arial"/>
        <family val="2"/>
      </rPr>
      <t>&lt;/figcaption&gt;</t>
    </r>
    <r>
      <rPr>
        <sz val="11"/>
        <color rgb="FF000000"/>
        <rFont val="Arial"/>
        <family val="2"/>
      </rPr>
      <t xml:space="preserve">
&lt;/figure&gt;
- - - - - - - - - -
Mêmes corrections que ci-dessus à appliquer à l'image de l'encart "La Loire à Guilly" présente en colonne de droite.</t>
    </r>
  </si>
  <si>
    <r>
      <t>Ce critère est validé.
Toutefois, nous vous recommandons d'ajouter la mention "Vidéo : " au début de l'attribut title de la balise &lt;iframe&gt; de la vidéo YouTube.
Pour obtenir concrètement :
&lt;iframe title="</t>
    </r>
    <r>
      <rPr>
        <b/>
        <sz val="11"/>
        <color rgb="FF000000"/>
        <rFont val="Arial"/>
        <family val="2"/>
      </rPr>
      <t>Vidéo :</t>
    </r>
    <r>
      <rPr>
        <sz val="11"/>
        <color rgb="FF000000"/>
        <rFont val="Arial"/>
        <family val="2"/>
      </rPr>
      <t xml:space="preserve"> Lutter contre les fuites d’eau &amp;amp; économiser la ressource Quelles solutions en ville et à la campagne ? Focus sur les compteurs de sectorisation"&gt;</t>
    </r>
    <r>
      <rPr>
        <i/>
        <sz val="11"/>
        <color rgb="FF000000"/>
        <rFont val="Arial"/>
        <family val="2"/>
      </rPr>
      <t>[...]</t>
    </r>
    <r>
      <rPr>
        <sz val="11"/>
        <color rgb="FF000000"/>
        <rFont val="Arial"/>
        <family val="2"/>
      </rPr>
      <t>&lt;/iframe&gt;</t>
    </r>
  </si>
  <si>
    <t>Thème</t>
  </si>
  <si>
    <t>Liste des pages évaluées du site Agence de l'eau Loire-Bretagne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</si>
</sst>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 &quot;[$€-40C];[Red]&quot;-&quot;#,##0.00&quot; &quot;[$€-40C]"/>
  </numFmts>
  <fonts count="44">
    <font>
      <sz val="12"/>
      <color rgb="FF000000"/>
      <name val="Liberation Sans1"/>
    </font>
    <font>
      <b/>
      <sz val="12"/>
      <color rgb="FFFFFFFF"/>
      <name val="Liberation Sans1"/>
    </font>
    <font>
      <b/>
      <sz val="12"/>
      <color rgb="FF000000"/>
      <name val="Liberation Sans1"/>
    </font>
    <font>
      <b/>
      <sz val="12"/>
      <color rgb="FF808080"/>
      <name val="Liberation Sans1"/>
    </font>
    <font>
      <b/>
      <sz val="8"/>
      <color rgb="FFFFFFFF"/>
      <name val="Liberation Sans1"/>
    </font>
    <font>
      <sz val="8"/>
      <color rgb="FF000000"/>
      <name val="Liberation Sans1"/>
    </font>
    <font>
      <b/>
      <sz val="8"/>
      <color rgb="FF000000"/>
      <name val="Liberation Sans1"/>
    </font>
    <font>
      <u/>
      <sz val="10"/>
      <color rgb="FF0000D4"/>
      <name val="Arial"/>
      <family val="2"/>
    </font>
    <font>
      <b/>
      <i/>
      <sz val="16"/>
      <color rgb="FF000000"/>
      <name val="Liberation Sans1"/>
    </font>
    <font>
      <b/>
      <sz val="8"/>
      <color rgb="FF808080"/>
      <name val="Liberation Sans1"/>
    </font>
    <font>
      <b/>
      <i/>
      <u/>
      <sz val="12"/>
      <color rgb="FF000000"/>
      <name val="Liberation Sans1"/>
    </font>
    <font>
      <b/>
      <sz val="11"/>
      <color rgb="FFFFFFFF"/>
      <name val="Liberation Sans1"/>
    </font>
    <font>
      <sz val="10"/>
      <color rgb="FF000000"/>
      <name val="Arial"/>
      <family val="2"/>
    </font>
    <font>
      <b/>
      <sz val="11"/>
      <color rgb="FFFFFFFF"/>
      <name val="Arial"/>
      <family val="2"/>
    </font>
    <font>
      <sz val="11"/>
      <color rgb="FF000000"/>
      <name val="Arial"/>
      <family val="2"/>
    </font>
    <font>
      <b/>
      <sz val="11"/>
      <color rgb="FF000000"/>
      <name val="Arial"/>
      <family val="2"/>
    </font>
    <font>
      <sz val="8"/>
      <color rgb="FF000000"/>
      <name val="Arial"/>
      <family val="2"/>
    </font>
    <font>
      <b/>
      <sz val="8"/>
      <color rgb="FF000000"/>
      <name val="Arial"/>
      <family val="2"/>
    </font>
    <font>
      <b/>
      <vertAlign val="superscript"/>
      <sz val="11"/>
      <color rgb="FF000000"/>
      <name val="Arial"/>
      <family val="2"/>
    </font>
    <font>
      <sz val="11"/>
      <color rgb="FF800000"/>
      <name val="Arial"/>
      <family val="2"/>
    </font>
    <font>
      <b/>
      <sz val="11"/>
      <color rgb="FFFF0000"/>
      <name val="Arial"/>
      <family val="2"/>
    </font>
    <font>
      <sz val="11"/>
      <color rgb="FFFFFFFF"/>
      <name val="Arial"/>
      <family val="2"/>
    </font>
    <font>
      <sz val="11"/>
      <color theme="1"/>
      <name val="Arial"/>
      <family val="2"/>
    </font>
    <font>
      <sz val="12"/>
      <color rgb="FF000000"/>
      <name val="Liberation Sans1"/>
    </font>
    <font>
      <b/>
      <sz val="11"/>
      <color rgb="FF08828A"/>
      <name val="Arial"/>
      <family val="2"/>
    </font>
    <font>
      <b/>
      <sz val="11"/>
      <color rgb="FFDD1A3E"/>
      <name val="Arial"/>
      <family val="2"/>
    </font>
    <font>
      <b/>
      <sz val="11"/>
      <color rgb="FF7F807F"/>
      <name val="Arial"/>
      <family val="2"/>
    </font>
    <font>
      <sz val="11"/>
      <color rgb="FF7F807F"/>
      <name val="Arial"/>
      <family val="2"/>
    </font>
    <font>
      <sz val="12"/>
      <color rgb="FFFFFFFF"/>
      <name val="Arial"/>
      <family val="2"/>
    </font>
    <font>
      <b/>
      <sz val="14"/>
      <color rgb="FF000000"/>
      <name val="Arial"/>
      <family val="2"/>
    </font>
    <font>
      <b/>
      <sz val="14"/>
      <color rgb="FFFFFFFF"/>
      <name val="Arial"/>
      <family val="2"/>
    </font>
    <font>
      <sz val="8"/>
      <name val="Liberation Sans1"/>
    </font>
    <font>
      <sz val="12"/>
      <color rgb="FF000000"/>
      <name val="Arial"/>
      <family val="2"/>
    </font>
    <font>
      <b/>
      <sz val="12"/>
      <color theme="0"/>
      <name val="Arial"/>
      <family val="2"/>
    </font>
    <font>
      <b/>
      <sz val="12"/>
      <color rgb="FF000000"/>
      <name val="Arial"/>
      <family val="2"/>
    </font>
    <font>
      <u/>
      <sz val="12"/>
      <color theme="10"/>
      <name val="Liberation Sans1"/>
    </font>
    <font>
      <b/>
      <sz val="11"/>
      <name val="Arial"/>
      <family val="2"/>
    </font>
    <font>
      <i/>
      <sz val="11"/>
      <color rgb="FF000000"/>
      <name val="Arial"/>
      <family val="2"/>
    </font>
    <font>
      <u/>
      <sz val="11"/>
      <color rgb="FF000000"/>
      <name val="Arial"/>
      <family val="2"/>
    </font>
    <font>
      <i/>
      <sz val="11"/>
      <color theme="1" tint="0.34998626667073579"/>
      <name val="Arial"/>
      <family val="2"/>
    </font>
    <font>
      <sz val="11"/>
      <name val="Arial"/>
      <family val="2"/>
    </font>
    <font>
      <u/>
      <sz val="11"/>
      <name val="Arial"/>
      <family val="2"/>
    </font>
    <font>
      <b/>
      <sz val="11"/>
      <color rgb="FF7030A0"/>
      <name val="Arial"/>
      <family val="2"/>
    </font>
    <font>
      <b/>
      <i/>
      <sz val="11"/>
      <color rgb="FF7030A0"/>
      <name val="Arial"/>
      <family val="2"/>
    </font>
  </fonts>
  <fills count="20">
    <fill>
      <patternFill patternType="none"/>
    </fill>
    <fill>
      <patternFill patternType="gray125"/>
    </fill>
    <fill>
      <patternFill patternType="solid">
        <fgColor rgb="FF07838B"/>
        <bgColor rgb="FF07838B"/>
      </patternFill>
    </fill>
    <fill>
      <patternFill patternType="solid">
        <fgColor rgb="FFFFFFCC"/>
        <bgColor rgb="FFFFFFCC"/>
      </patternFill>
    </fill>
    <fill>
      <patternFill patternType="solid">
        <fgColor rgb="FFFFFFFF"/>
        <bgColor rgb="FFFFFFFF"/>
      </patternFill>
    </fill>
    <fill>
      <patternFill patternType="solid">
        <fgColor rgb="FFDE1B3E"/>
        <bgColor rgb="FFDE1B3E"/>
      </patternFill>
    </fill>
    <fill>
      <patternFill patternType="solid">
        <fgColor rgb="FF000000"/>
        <bgColor rgb="FF000000"/>
      </patternFill>
    </fill>
    <fill>
      <patternFill patternType="solid">
        <fgColor rgb="FFEEEEEE"/>
        <bgColor rgb="FFEEEEEE"/>
      </patternFill>
    </fill>
    <fill>
      <patternFill patternType="solid">
        <fgColor rgb="FF2D77D0"/>
        <bgColor rgb="FF2D77D0"/>
      </patternFill>
    </fill>
    <fill>
      <patternFill patternType="solid">
        <fgColor rgb="FFC81A71"/>
        <bgColor rgb="FFC81A71"/>
      </patternFill>
    </fill>
    <fill>
      <patternFill patternType="solid">
        <fgColor rgb="FF933C53"/>
        <bgColor rgb="FF933C53"/>
      </patternFill>
    </fill>
    <fill>
      <patternFill patternType="solid">
        <fgColor theme="0" tint="-0.14999847407452621"/>
        <bgColor indexed="64"/>
      </patternFill>
    </fill>
    <fill>
      <patternFill patternType="solid">
        <fgColor rgb="FF0B43F8"/>
        <bgColor rgb="FF447D9F"/>
      </patternFill>
    </fill>
    <fill>
      <patternFill patternType="solid">
        <fgColor rgb="FFFED000"/>
        <bgColor rgb="FFE6C35C"/>
      </patternFill>
    </fill>
    <fill>
      <patternFill patternType="solid">
        <fgColor rgb="FFFED000"/>
        <bgColor rgb="FFC81A71"/>
      </patternFill>
    </fill>
    <fill>
      <patternFill patternType="solid">
        <fgColor rgb="FFFED000"/>
        <bgColor indexed="64"/>
      </patternFill>
    </fill>
    <fill>
      <patternFill patternType="solid">
        <fgColor theme="0"/>
        <bgColor rgb="FFEEEEEE"/>
      </patternFill>
    </fill>
    <fill>
      <patternFill patternType="solid">
        <fgColor rgb="FFECECEC"/>
        <bgColor indexed="64"/>
      </patternFill>
    </fill>
    <fill>
      <patternFill patternType="solid">
        <fgColor theme="0"/>
        <bgColor indexed="64"/>
      </patternFill>
    </fill>
    <fill>
      <patternFill patternType="solid">
        <fgColor rgb="FF0B43F8"/>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s>
  <cellStyleXfs count="24">
    <xf numFmtId="0" fontId="0" fillId="0" borderId="0"/>
    <xf numFmtId="49" fontId="1" fillId="2" borderId="0"/>
    <xf numFmtId="0" fontId="2" fillId="3" borderId="0"/>
    <xf numFmtId="0" fontId="2" fillId="0" borderId="0"/>
    <xf numFmtId="49" fontId="3" fillId="4" borderId="0"/>
    <xf numFmtId="49" fontId="1" fillId="5" borderId="0"/>
    <xf numFmtId="49" fontId="1" fillId="6" borderId="0"/>
    <xf numFmtId="49" fontId="4" fillId="2" borderId="0">
      <alignment horizontal="center" vertical="center"/>
    </xf>
    <xf numFmtId="0" fontId="5" fillId="7" borderId="0"/>
    <xf numFmtId="0" fontId="6" fillId="3" borderId="0">
      <alignment horizontal="center" vertical="center"/>
    </xf>
    <xf numFmtId="0" fontId="6" fillId="0" borderId="0">
      <alignment horizontal="center" vertical="center"/>
    </xf>
    <xf numFmtId="0" fontId="4" fillId="8" borderId="0"/>
    <xf numFmtId="0" fontId="7" fillId="0" borderId="0"/>
    <xf numFmtId="0" fontId="8" fillId="0" borderId="0">
      <alignment horizontal="center"/>
    </xf>
    <xf numFmtId="0" fontId="8" fillId="0" borderId="0">
      <alignment horizontal="center" textRotation="90"/>
    </xf>
    <xf numFmtId="49" fontId="9" fillId="4" borderId="0">
      <alignment horizontal="center" vertical="center"/>
    </xf>
    <xf numFmtId="49" fontId="4" fillId="5" borderId="0">
      <alignment horizontal="center" vertical="center"/>
    </xf>
    <xf numFmtId="49" fontId="4" fillId="6" borderId="0">
      <alignment horizontal="center" vertical="center"/>
    </xf>
    <xf numFmtId="0" fontId="10" fillId="0" borderId="0"/>
    <xf numFmtId="164" fontId="10" fillId="0" borderId="0"/>
    <xf numFmtId="0" fontId="11" fillId="9" borderId="0">
      <alignment horizontal="center" vertical="center"/>
    </xf>
    <xf numFmtId="0" fontId="2" fillId="10" borderId="0"/>
    <xf numFmtId="9" fontId="23" fillId="0" borderId="0" applyFont="0" applyFill="0" applyBorder="0" applyAlignment="0" applyProtection="0"/>
    <xf numFmtId="0" fontId="35" fillId="0" borderId="0" applyNumberFormat="0" applyFill="0" applyBorder="0" applyAlignment="0" applyProtection="0"/>
  </cellStyleXfs>
  <cellXfs count="137">
    <xf numFmtId="0" fontId="0" fillId="0" borderId="0" xfId="0"/>
    <xf numFmtId="0" fontId="14" fillId="0" borderId="0" xfId="0" applyFont="1"/>
    <xf numFmtId="0" fontId="14" fillId="0"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0" xfId="0" applyFont="1" applyAlignment="1">
      <alignment horizontal="right" vertical="center" wrapText="1"/>
    </xf>
    <xf numFmtId="0" fontId="14" fillId="0" borderId="0" xfId="0" applyFont="1" applyAlignment="1">
      <alignment vertical="center"/>
    </xf>
    <xf numFmtId="0" fontId="14" fillId="0" borderId="0" xfId="0" applyFont="1" applyFill="1"/>
    <xf numFmtId="0" fontId="14" fillId="0" borderId="1" xfId="0" applyFont="1" applyFill="1" applyBorder="1" applyAlignment="1">
      <alignment horizontal="left" vertical="center" wrapText="1"/>
    </xf>
    <xf numFmtId="0" fontId="16" fillId="0" borderId="0" xfId="0" applyFont="1"/>
    <xf numFmtId="0" fontId="16" fillId="0" borderId="0" xfId="0" applyFont="1" applyFill="1"/>
    <xf numFmtId="0" fontId="16" fillId="0" borderId="0" xfId="0" applyFont="1" applyAlignment="1">
      <alignment horizontal="center"/>
    </xf>
    <xf numFmtId="0" fontId="14" fillId="0" borderId="0" xfId="0" applyFont="1" applyAlignment="1">
      <alignment horizontal="left" vertical="center" wrapText="1"/>
    </xf>
    <xf numFmtId="0" fontId="14" fillId="0" borderId="1" xfId="0" applyFont="1" applyBorder="1" applyAlignment="1">
      <alignment horizontal="center" vertical="center" wrapText="1"/>
    </xf>
    <xf numFmtId="0" fontId="14" fillId="0" borderId="0" xfId="0" applyFont="1" applyAlignment="1"/>
    <xf numFmtId="0" fontId="14" fillId="0" borderId="0" xfId="0" applyFont="1" applyFill="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left" vertical="center"/>
    </xf>
    <xf numFmtId="0" fontId="14" fillId="11" borderId="1" xfId="0" applyFont="1" applyFill="1" applyBorder="1" applyAlignment="1">
      <alignment horizontal="center" vertical="center" wrapText="1"/>
    </xf>
    <xf numFmtId="0" fontId="15" fillId="13" borderId="1" xfId="11" applyFont="1" applyFill="1" applyBorder="1" applyAlignment="1">
      <alignment horizontal="center" vertical="center"/>
    </xf>
    <xf numFmtId="0" fontId="15" fillId="13" borderId="3" xfId="11" applyFont="1" applyFill="1" applyBorder="1" applyAlignment="1">
      <alignment horizontal="center" vertical="center"/>
    </xf>
    <xf numFmtId="0" fontId="15" fillId="13" borderId="2" xfId="11" applyFont="1" applyFill="1" applyBorder="1" applyAlignment="1">
      <alignment horizontal="center" vertical="center"/>
    </xf>
    <xf numFmtId="0" fontId="13" fillId="12" borderId="0" xfId="20" applyFont="1" applyFill="1" applyAlignment="1">
      <alignment vertical="center"/>
    </xf>
    <xf numFmtId="0" fontId="13" fillId="12" borderId="0" xfId="20" applyFont="1" applyFill="1" applyAlignment="1">
      <alignment horizontal="left" vertical="center"/>
    </xf>
    <xf numFmtId="0" fontId="21" fillId="12" borderId="0" xfId="20" applyFont="1" applyFill="1" applyAlignment="1">
      <alignment vertical="center"/>
    </xf>
    <xf numFmtId="0" fontId="21" fillId="12" borderId="0" xfId="20" applyFont="1" applyFill="1" applyAlignment="1">
      <alignment horizontal="left" vertical="center"/>
    </xf>
    <xf numFmtId="0" fontId="15" fillId="13" borderId="1" xfId="11" applyFont="1" applyFill="1" applyBorder="1" applyAlignment="1">
      <alignment horizontal="center" vertical="center" textRotation="90" wrapText="1"/>
    </xf>
    <xf numFmtId="0" fontId="15" fillId="13" borderId="1" xfId="11" applyFont="1" applyFill="1" applyBorder="1" applyAlignment="1">
      <alignment horizontal="center" vertical="center" wrapText="1"/>
    </xf>
    <xf numFmtId="0" fontId="14" fillId="0" borderId="7" xfId="0" applyFont="1" applyBorder="1" applyAlignment="1">
      <alignment vertical="center"/>
    </xf>
    <xf numFmtId="0" fontId="13" fillId="12" borderId="0" xfId="20" applyFont="1" applyFill="1" applyAlignment="1">
      <alignment horizontal="center" vertical="center"/>
    </xf>
    <xf numFmtId="0" fontId="21" fillId="12" borderId="0" xfId="20" applyFont="1" applyFill="1" applyAlignment="1">
      <alignment horizontal="center" vertical="center"/>
    </xf>
    <xf numFmtId="0" fontId="14" fillId="0" borderId="3" xfId="12"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14" fillId="0" borderId="2" xfId="12" applyFont="1" applyFill="1" applyBorder="1" applyAlignment="1" applyProtection="1">
      <alignment horizontal="center" vertical="center" wrapText="1"/>
    </xf>
    <xf numFmtId="0" fontId="17" fillId="0" borderId="0" xfId="0" applyFont="1"/>
    <xf numFmtId="0" fontId="15" fillId="0" borderId="0" xfId="0" applyFont="1" applyAlignment="1">
      <alignment horizontal="center" vertical="center"/>
    </xf>
    <xf numFmtId="0" fontId="16" fillId="14" borderId="0" xfId="0" applyFont="1" applyFill="1" applyAlignment="1">
      <alignment horizontal="center"/>
    </xf>
    <xf numFmtId="0" fontId="17" fillId="15" borderId="0" xfId="0" applyFont="1" applyFill="1"/>
    <xf numFmtId="0" fontId="16" fillId="14" borderId="0" xfId="0" applyFont="1" applyFill="1" applyBorder="1"/>
    <xf numFmtId="0" fontId="16" fillId="14" borderId="9" xfId="0" applyFont="1" applyFill="1" applyBorder="1"/>
    <xf numFmtId="0" fontId="24" fillId="14" borderId="1" xfId="0" applyFont="1" applyFill="1" applyBorder="1" applyAlignment="1">
      <alignment horizontal="center" vertical="center"/>
    </xf>
    <xf numFmtId="0" fontId="25" fillId="14" borderId="1" xfId="0" applyFont="1" applyFill="1" applyBorder="1" applyAlignment="1">
      <alignment horizontal="center" vertical="center"/>
    </xf>
    <xf numFmtId="0" fontId="24" fillId="16" borderId="1" xfId="0" applyFont="1" applyFill="1" applyBorder="1" applyAlignment="1">
      <alignment horizontal="center" vertical="center"/>
    </xf>
    <xf numFmtId="0" fontId="25" fillId="16" borderId="1" xfId="0" applyFont="1" applyFill="1" applyBorder="1" applyAlignment="1">
      <alignment horizontal="center" vertical="center"/>
    </xf>
    <xf numFmtId="0" fontId="14" fillId="17" borderId="1" xfId="0" applyFont="1" applyFill="1" applyBorder="1" applyAlignment="1">
      <alignment horizontal="left" vertical="center" wrapText="1"/>
    </xf>
    <xf numFmtId="0" fontId="14" fillId="17" borderId="1" xfId="0" applyFont="1" applyFill="1" applyBorder="1" applyAlignment="1">
      <alignment horizontal="center" vertical="center" wrapText="1"/>
    </xf>
    <xf numFmtId="0" fontId="19" fillId="17" borderId="1" xfId="0" applyFont="1" applyFill="1" applyBorder="1" applyAlignment="1">
      <alignment horizontal="left" vertical="center" wrapText="1"/>
    </xf>
    <xf numFmtId="0" fontId="15" fillId="18" borderId="1" xfId="0" applyFont="1" applyFill="1" applyBorder="1" applyAlignment="1">
      <alignment horizontal="center" vertical="center" wrapText="1"/>
    </xf>
    <xf numFmtId="0" fontId="14" fillId="18" borderId="1" xfId="0" applyFont="1" applyFill="1" applyBorder="1" applyAlignment="1">
      <alignment horizontal="left" vertical="center" wrapText="1"/>
    </xf>
    <xf numFmtId="0" fontId="26" fillId="16" borderId="1" xfId="0" applyFont="1" applyFill="1" applyBorder="1" applyAlignment="1">
      <alignment horizontal="center" vertical="center"/>
    </xf>
    <xf numFmtId="0" fontId="26" fillId="14" borderId="1" xfId="0" applyFont="1" applyFill="1" applyBorder="1" applyAlignment="1">
      <alignment horizontal="center" vertical="center"/>
    </xf>
    <xf numFmtId="0" fontId="15" fillId="18" borderId="10" xfId="0" applyFont="1" applyFill="1" applyBorder="1" applyAlignment="1">
      <alignment horizontal="center" vertical="center" wrapText="1"/>
    </xf>
    <xf numFmtId="0" fontId="16" fillId="14" borderId="16" xfId="0" applyFont="1" applyFill="1" applyBorder="1" applyAlignment="1">
      <alignment horizontal="center"/>
    </xf>
    <xf numFmtId="0" fontId="17" fillId="15" borderId="16" xfId="0" applyFont="1" applyFill="1" applyBorder="1"/>
    <xf numFmtId="0" fontId="24" fillId="14" borderId="17" xfId="0" applyFont="1" applyFill="1" applyBorder="1" applyAlignment="1">
      <alignment horizontal="center" vertical="center"/>
    </xf>
    <xf numFmtId="0" fontId="25" fillId="14" borderId="17" xfId="0" applyFont="1" applyFill="1" applyBorder="1" applyAlignment="1">
      <alignment horizontal="center" vertical="center"/>
    </xf>
    <xf numFmtId="0" fontId="26" fillId="14" borderId="17" xfId="0" applyFont="1" applyFill="1" applyBorder="1" applyAlignment="1">
      <alignment horizontal="center" vertical="center"/>
    </xf>
    <xf numFmtId="0" fontId="16" fillId="0" borderId="18" xfId="0" applyFont="1" applyBorder="1"/>
    <xf numFmtId="0" fontId="16" fillId="0" borderId="18" xfId="0" applyFont="1" applyFill="1" applyBorder="1"/>
    <xf numFmtId="0" fontId="15" fillId="0" borderId="0" xfId="0" applyFont="1" applyFill="1"/>
    <xf numFmtId="0" fontId="15" fillId="18" borderId="6" xfId="0" applyFont="1" applyFill="1" applyBorder="1" applyAlignment="1">
      <alignment horizontal="center" vertical="center" wrapText="1"/>
    </xf>
    <xf numFmtId="0" fontId="14" fillId="18" borderId="6" xfId="0" applyFont="1" applyFill="1" applyBorder="1" applyAlignment="1">
      <alignment horizontal="left" vertical="center" wrapText="1"/>
    </xf>
    <xf numFmtId="0" fontId="24" fillId="16" borderId="6" xfId="0" applyFont="1" applyFill="1" applyBorder="1" applyAlignment="1">
      <alignment horizontal="center" vertical="center"/>
    </xf>
    <xf numFmtId="0" fontId="25" fillId="16" borderId="6" xfId="0" applyFont="1" applyFill="1" applyBorder="1" applyAlignment="1">
      <alignment horizontal="center" vertical="center"/>
    </xf>
    <xf numFmtId="0" fontId="26" fillId="16" borderId="6" xfId="0" applyFont="1" applyFill="1" applyBorder="1" applyAlignment="1">
      <alignment horizontal="center" vertical="center"/>
    </xf>
    <xf numFmtId="0" fontId="14" fillId="13" borderId="14" xfId="11" applyFont="1" applyFill="1" applyBorder="1" applyAlignment="1">
      <alignment horizontal="center" vertical="center" textRotation="90" wrapText="1"/>
    </xf>
    <xf numFmtId="0" fontId="14" fillId="13" borderId="13" xfId="11" applyFont="1" applyFill="1" applyBorder="1" applyAlignment="1">
      <alignment horizontal="center" vertical="center" textRotation="90" wrapText="1"/>
    </xf>
    <xf numFmtId="0" fontId="24" fillId="15" borderId="12" xfId="0" applyFont="1" applyFill="1" applyBorder="1" applyAlignment="1">
      <alignment horizontal="center"/>
    </xf>
    <xf numFmtId="0" fontId="25" fillId="15" borderId="12" xfId="0" applyFont="1" applyFill="1" applyBorder="1" applyAlignment="1">
      <alignment horizontal="center"/>
    </xf>
    <xf numFmtId="0" fontId="27" fillId="15" borderId="12" xfId="0" applyFont="1" applyFill="1" applyBorder="1" applyAlignment="1">
      <alignment horizontal="center"/>
    </xf>
    <xf numFmtId="0" fontId="24" fillId="0" borderId="0" xfId="0" applyFont="1" applyFill="1"/>
    <xf numFmtId="0" fontId="25" fillId="0" borderId="0" xfId="0" applyFont="1" applyFill="1"/>
    <xf numFmtId="0" fontId="26" fillId="0" borderId="0" xfId="0" applyFont="1" applyFill="1"/>
    <xf numFmtId="0" fontId="14" fillId="18" borderId="1" xfId="0" applyFont="1" applyFill="1" applyBorder="1" applyAlignment="1">
      <alignment horizontal="center" vertical="center" wrapText="1"/>
    </xf>
    <xf numFmtId="9" fontId="15" fillId="15" borderId="19" xfId="22" applyFont="1" applyFill="1" applyBorder="1" applyAlignment="1">
      <alignment horizontal="center"/>
    </xf>
    <xf numFmtId="0" fontId="14" fillId="0" borderId="2" xfId="0" applyFont="1" applyBorder="1" applyAlignment="1">
      <alignment wrapText="1"/>
    </xf>
    <xf numFmtId="0" fontId="32" fillId="0" borderId="2" xfId="0" applyFont="1" applyBorder="1" applyAlignment="1">
      <alignment horizontal="left" vertical="center"/>
    </xf>
    <xf numFmtId="0" fontId="32" fillId="0" borderId="0" xfId="0" applyFont="1" applyAlignment="1">
      <alignment horizontal="left" vertical="center"/>
    </xf>
    <xf numFmtId="0" fontId="32" fillId="15" borderId="22" xfId="0" applyFont="1" applyFill="1" applyBorder="1" applyAlignment="1">
      <alignment horizontal="center" vertical="center"/>
    </xf>
    <xf numFmtId="0" fontId="32" fillId="15" borderId="23" xfId="0" applyFont="1" applyFill="1" applyBorder="1" applyAlignment="1">
      <alignment horizontal="center" vertical="center"/>
    </xf>
    <xf numFmtId="0" fontId="15" fillId="18" borderId="20" xfId="0" applyFont="1" applyFill="1" applyBorder="1" applyAlignment="1"/>
    <xf numFmtId="0" fontId="15" fillId="18" borderId="25" xfId="0" applyFont="1" applyFill="1" applyBorder="1" applyAlignment="1"/>
    <xf numFmtId="0" fontId="15" fillId="18" borderId="21" xfId="0" applyFont="1" applyFill="1" applyBorder="1" applyAlignment="1"/>
    <xf numFmtId="0" fontId="15" fillId="13" borderId="3" xfId="11" applyFont="1" applyFill="1" applyBorder="1" applyAlignment="1">
      <alignment horizontal="center" vertical="center"/>
    </xf>
    <xf numFmtId="0" fontId="15" fillId="13" borderId="2" xfId="11" applyFont="1" applyFill="1" applyBorder="1" applyAlignment="1">
      <alignment horizontal="center" vertical="center"/>
    </xf>
    <xf numFmtId="0" fontId="35" fillId="0" borderId="26" xfId="23" applyBorder="1" applyAlignment="1">
      <alignment horizontal="left" vertical="center" wrapText="1"/>
    </xf>
    <xf numFmtId="0" fontId="32" fillId="0" borderId="2" xfId="0" applyFont="1" applyBorder="1" applyAlignment="1">
      <alignment horizontal="left" vertical="center" wrapText="1"/>
    </xf>
    <xf numFmtId="0" fontId="20" fillId="0" borderId="1" xfId="0" applyFont="1" applyFill="1" applyBorder="1" applyAlignment="1">
      <alignment horizontal="left" vertical="center" wrapText="1"/>
    </xf>
    <xf numFmtId="0" fontId="39" fillId="0" borderId="1" xfId="0" applyFont="1" applyBorder="1" applyAlignment="1">
      <alignment horizontal="left" vertical="center" wrapText="1"/>
    </xf>
    <xf numFmtId="0" fontId="40" fillId="17" borderId="1" xfId="0" applyFont="1" applyFill="1" applyBorder="1" applyAlignment="1">
      <alignment horizontal="left" vertical="center" wrapText="1"/>
    </xf>
    <xf numFmtId="0" fontId="32" fillId="0" borderId="2" xfId="0" applyFont="1" applyBorder="1" applyAlignment="1">
      <alignment horizontal="left" vertical="top" wrapText="1"/>
    </xf>
    <xf numFmtId="0" fontId="40" fillId="0" borderId="1" xfId="0" applyFont="1" applyBorder="1" applyAlignment="1">
      <alignment horizontal="left" vertical="center" wrapText="1"/>
    </xf>
    <xf numFmtId="0" fontId="40" fillId="0" borderId="1" xfId="0" applyFont="1" applyFill="1" applyBorder="1" applyAlignment="1">
      <alignment horizontal="left" vertical="center" wrapText="1"/>
    </xf>
    <xf numFmtId="0" fontId="40" fillId="0" borderId="1" xfId="0" applyFont="1" applyFill="1" applyBorder="1" applyAlignment="1">
      <alignment horizontal="left" vertical="top" wrapText="1"/>
    </xf>
    <xf numFmtId="0" fontId="14" fillId="0" borderId="18" xfId="0" applyFont="1" applyBorder="1"/>
    <xf numFmtId="0" fontId="22" fillId="0" borderId="0" xfId="0" applyFont="1" applyAlignment="1">
      <alignment horizontal="right" vertical="center" wrapText="1"/>
    </xf>
    <xf numFmtId="0" fontId="13" fillId="12" borderId="0" xfId="20" applyFont="1" applyFill="1" applyAlignment="1">
      <alignment horizontal="center" vertical="center" wrapText="1"/>
    </xf>
    <xf numFmtId="14" fontId="36" fillId="0" borderId="0" xfId="0" applyNumberFormat="1"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wrapText="1"/>
    </xf>
    <xf numFmtId="0" fontId="20" fillId="0" borderId="0" xfId="0" applyFont="1" applyAlignment="1">
      <alignment vertical="center" wrapText="1"/>
    </xf>
    <xf numFmtId="0" fontId="15" fillId="0" borderId="0" xfId="0" applyFont="1" applyAlignment="1">
      <alignment vertical="center" wrapText="1"/>
    </xf>
    <xf numFmtId="0" fontId="35" fillId="0" borderId="0" xfId="23" applyAlignment="1">
      <alignment vertical="center" wrapText="1"/>
    </xf>
    <xf numFmtId="0" fontId="14" fillId="0" borderId="11" xfId="0" applyFont="1" applyBorder="1" applyAlignment="1">
      <alignment vertical="top" wrapText="1"/>
    </xf>
    <xf numFmtId="0" fontId="0" fillId="0" borderId="12" xfId="0" applyBorder="1" applyAlignment="1">
      <alignment vertical="top" wrapText="1"/>
    </xf>
    <xf numFmtId="0" fontId="0" fillId="0" borderId="27" xfId="0" applyBorder="1" applyAlignment="1">
      <alignment vertical="top" wrapText="1"/>
    </xf>
    <xf numFmtId="0" fontId="21" fillId="12" borderId="0" xfId="20" applyFont="1" applyFill="1" applyAlignment="1">
      <alignment horizontal="center" vertical="center" wrapText="1"/>
    </xf>
    <xf numFmtId="0" fontId="15" fillId="13" borderId="4" xfId="11" applyFont="1" applyFill="1" applyBorder="1" applyAlignment="1">
      <alignment horizontal="center" vertical="center"/>
    </xf>
    <xf numFmtId="0" fontId="15" fillId="13" borderId="6" xfId="11" applyFont="1" applyFill="1" applyBorder="1" applyAlignment="1">
      <alignment horizontal="center" vertical="center"/>
    </xf>
    <xf numFmtId="0" fontId="15" fillId="13" borderId="3" xfId="11" applyFont="1" applyFill="1" applyBorder="1" applyAlignment="1">
      <alignment horizontal="center" vertical="center"/>
    </xf>
    <xf numFmtId="0" fontId="15" fillId="13" borderId="8" xfId="11" applyFont="1" applyFill="1" applyBorder="1" applyAlignment="1">
      <alignment horizontal="center" vertical="center"/>
    </xf>
    <xf numFmtId="0" fontId="15" fillId="13" borderId="2" xfId="11" applyFont="1" applyFill="1" applyBorder="1" applyAlignment="1">
      <alignment horizontal="center" vertical="center"/>
    </xf>
    <xf numFmtId="0" fontId="30" fillId="12" borderId="0" xfId="20" applyFont="1" applyFill="1" applyAlignment="1">
      <alignment horizontal="center" vertical="center" wrapText="1"/>
    </xf>
    <xf numFmtId="0" fontId="28" fillId="12" borderId="0" xfId="20" applyFont="1" applyFill="1" applyAlignment="1">
      <alignment horizontal="center" vertical="center" wrapText="1"/>
    </xf>
    <xf numFmtId="0" fontId="14" fillId="0" borderId="0" xfId="0" applyFont="1" applyAlignment="1">
      <alignment horizontal="center" wrapText="1"/>
    </xf>
    <xf numFmtId="0" fontId="15" fillId="13" borderId="11" xfId="11" applyFont="1" applyFill="1" applyBorder="1" applyAlignment="1">
      <alignment horizontal="center" vertical="center" textRotation="90" wrapText="1"/>
    </xf>
    <xf numFmtId="0" fontId="15" fillId="13" borderId="12" xfId="11" applyFont="1" applyFill="1" applyBorder="1" applyAlignment="1">
      <alignment horizontal="center" vertical="center" textRotation="90" wrapText="1"/>
    </xf>
    <xf numFmtId="0" fontId="15" fillId="13" borderId="2" xfId="11" applyFont="1" applyFill="1" applyBorder="1" applyAlignment="1">
      <alignment horizontal="center" vertical="center" textRotation="90" wrapText="1"/>
    </xf>
    <xf numFmtId="0" fontId="15" fillId="13" borderId="13" xfId="11" applyFont="1" applyFill="1" applyBorder="1" applyAlignment="1">
      <alignment horizontal="center" vertical="center" textRotation="90" wrapText="1"/>
    </xf>
    <xf numFmtId="0" fontId="15" fillId="13" borderId="5" xfId="11" applyFont="1" applyFill="1" applyBorder="1" applyAlignment="1">
      <alignment horizontal="center" vertical="center" textRotation="90" wrapText="1"/>
    </xf>
    <xf numFmtId="0" fontId="15" fillId="13" borderId="14" xfId="11" applyFont="1" applyFill="1" applyBorder="1" applyAlignment="1">
      <alignment horizontal="center" vertical="center" textRotation="90" wrapText="1"/>
    </xf>
    <xf numFmtId="0" fontId="15" fillId="13" borderId="15" xfId="11" applyFont="1" applyFill="1" applyBorder="1" applyAlignment="1">
      <alignment horizontal="center" vertical="center" textRotation="90" wrapText="1"/>
    </xf>
    <xf numFmtId="9" fontId="29" fillId="0" borderId="0" xfId="0" applyNumberFormat="1" applyFont="1" applyAlignment="1">
      <alignment horizontal="center" vertical="top" wrapText="1"/>
    </xf>
    <xf numFmtId="0" fontId="29" fillId="0" borderId="0" xfId="0" applyFont="1" applyAlignment="1">
      <alignment horizontal="center" vertical="top" wrapText="1"/>
    </xf>
    <xf numFmtId="0" fontId="15" fillId="13" borderId="2" xfId="11" applyFont="1" applyFill="1" applyBorder="1" applyAlignment="1">
      <alignment horizontal="center" vertical="center" wrapText="1"/>
    </xf>
    <xf numFmtId="0" fontId="14" fillId="18" borderId="18" xfId="0" applyFont="1" applyFill="1" applyBorder="1" applyAlignment="1">
      <alignment horizontal="left" vertical="top" wrapText="1"/>
    </xf>
    <xf numFmtId="0" fontId="14" fillId="18" borderId="0" xfId="0" applyFont="1" applyFill="1" applyBorder="1" applyAlignment="1">
      <alignment horizontal="left" vertical="top" wrapText="1"/>
    </xf>
    <xf numFmtId="0" fontId="14" fillId="18" borderId="24" xfId="0" applyFont="1" applyFill="1" applyBorder="1" applyAlignment="1">
      <alignment horizontal="left" vertical="top" wrapText="1"/>
    </xf>
    <xf numFmtId="0" fontId="14" fillId="18" borderId="22" xfId="0" applyFont="1" applyFill="1" applyBorder="1" applyAlignment="1">
      <alignment horizontal="left" vertical="top" wrapText="1"/>
    </xf>
    <xf numFmtId="0" fontId="14" fillId="18" borderId="9" xfId="0" applyFont="1" applyFill="1" applyBorder="1" applyAlignment="1">
      <alignment horizontal="left" vertical="top" wrapText="1"/>
    </xf>
    <xf numFmtId="0" fontId="14" fillId="18" borderId="23" xfId="0" applyFont="1" applyFill="1" applyBorder="1" applyAlignment="1">
      <alignment horizontal="left" vertical="top" wrapText="1"/>
    </xf>
    <xf numFmtId="0" fontId="34" fillId="15" borderId="20" xfId="0" applyFont="1" applyFill="1" applyBorder="1" applyAlignment="1">
      <alignment horizontal="center" vertical="center"/>
    </xf>
    <xf numFmtId="0" fontId="34" fillId="15" borderId="21" xfId="0" applyFont="1" applyFill="1" applyBorder="1" applyAlignment="1">
      <alignment horizontal="center" vertical="center"/>
    </xf>
    <xf numFmtId="0" fontId="33" fillId="19" borderId="0" xfId="0" applyFont="1" applyFill="1" applyAlignment="1">
      <alignment horizontal="center" vertical="center"/>
    </xf>
    <xf numFmtId="0" fontId="15" fillId="13" borderId="1" xfId="11" applyFont="1" applyFill="1" applyBorder="1" applyAlignment="1">
      <alignment horizontal="center" vertical="center" textRotation="90" wrapText="1"/>
    </xf>
    <xf numFmtId="0" fontId="15" fillId="13" borderId="4" xfId="11" applyFont="1" applyFill="1" applyBorder="1" applyAlignment="1">
      <alignment horizontal="center" vertical="center" textRotation="90" wrapText="1"/>
    </xf>
    <xf numFmtId="0" fontId="15" fillId="13" borderId="6" xfId="11" applyFont="1" applyFill="1" applyBorder="1" applyAlignment="1">
      <alignment horizontal="center" vertical="center" textRotation="90" wrapText="1"/>
    </xf>
  </cellXfs>
  <cellStyles count="24">
    <cellStyle name="cf1" xfId="1"/>
    <cellStyle name="cf2" xfId="2"/>
    <cellStyle name="cf3" xfId="3"/>
    <cellStyle name="cf4" xfId="4"/>
    <cellStyle name="cf5" xfId="5"/>
    <cellStyle name="cf6" xfId="6"/>
    <cellStyle name="Conforme" xfId="7"/>
    <cellStyle name="Critère NA" xfId="8"/>
    <cellStyle name="Dérogation" xfId="9"/>
    <cellStyle name="Dérogation-N" xfId="10"/>
    <cellStyle name="Entête tableau" xfId="11"/>
    <cellStyle name="Excel Built-in Hyperlink" xfId="12"/>
    <cellStyle name="Heading" xfId="13"/>
    <cellStyle name="Heading1" xfId="14"/>
    <cellStyle name="Lien hypertexte" xfId="23" builtinId="8"/>
    <cellStyle name="Non applicable" xfId="15"/>
    <cellStyle name="Non conforme" xfId="16"/>
    <cellStyle name="Non testé" xfId="17"/>
    <cellStyle name="Normal" xfId="0" builtinId="0" customBuiltin="1"/>
    <cellStyle name="Pourcentage" xfId="22" builtinId="5"/>
    <cellStyle name="Result" xfId="18"/>
    <cellStyle name="Result2" xfId="19"/>
    <cellStyle name="Titre tableau" xfId="20"/>
    <cellStyle name="TitreViolet" xfId="21"/>
  </cellStyles>
  <dxfs count="223">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7838B"/>
          <bgColor rgb="FF07838B"/>
        </patternFill>
      </fill>
    </dxf>
  </dxfs>
  <tableStyles count="0" defaultTableStyle="TableStyleMedium2" defaultPivotStyle="PivotStyleLight16"/>
  <colors>
    <mruColors>
      <color rgb="FF08828A"/>
      <color rgb="FFECECEC"/>
      <color rgb="FFEDEEED"/>
      <color rgb="FFDD1A3E"/>
      <color rgb="FF7F807F"/>
      <color rgb="FFFED000"/>
      <color rgb="FF0B4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73144</xdr:colOff>
      <xdr:row>1</xdr:row>
      <xdr:rowOff>165100</xdr:rowOff>
    </xdr:from>
    <xdr:to>
      <xdr:col>1</xdr:col>
      <xdr:colOff>168910</xdr:colOff>
      <xdr:row>6</xdr:row>
      <xdr:rowOff>97735</xdr:rowOff>
    </xdr:to>
    <xdr:pic>
      <xdr:nvPicPr>
        <xdr:cNvPr id="4" name="Image 3" descr="Ideance (logo). ">
          <a:extLst>
            <a:ext uri="{FF2B5EF4-FFF2-40B4-BE49-F238E27FC236}">
              <a16:creationId xmlns="" xmlns:a16="http://schemas.microsoft.com/office/drawing/2014/main" id="{439F0787-7469-9C48-ACE6-779951FE28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44" y="457200"/>
          <a:ext cx="815856" cy="867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457199</xdr:colOff>
      <xdr:row>9</xdr:row>
      <xdr:rowOff>170330</xdr:rowOff>
    </xdr:from>
    <xdr:to>
      <xdr:col>24</xdr:col>
      <xdr:colOff>1904999</xdr:colOff>
      <xdr:row>9</xdr:row>
      <xdr:rowOff>532280</xdr:rowOff>
    </xdr:to>
    <xdr:pic>
      <xdr:nvPicPr>
        <xdr:cNvPr id="3" name="Image 2">
          <a:extLst>
            <a:ext uri="{FF2B5EF4-FFF2-40B4-BE49-F238E27FC236}">
              <a16:creationId xmlns="" xmlns:a16="http://schemas.microsoft.com/office/drawing/2014/main" id="{F870BE10-98A8-4AF4-86A8-BD32AFCB0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26752" y="3496236"/>
          <a:ext cx="1447800" cy="361950"/>
        </a:xfrm>
        <a:prstGeom prst="rect">
          <a:avLst/>
        </a:prstGeom>
      </xdr:spPr>
    </xdr:pic>
    <xdr:clientData/>
  </xdr:twoCellAnchor>
  <xdr:twoCellAnchor editAs="oneCell">
    <xdr:from>
      <xdr:col>24</xdr:col>
      <xdr:colOff>179294</xdr:colOff>
      <xdr:row>9</xdr:row>
      <xdr:rowOff>627530</xdr:rowOff>
    </xdr:from>
    <xdr:to>
      <xdr:col>24</xdr:col>
      <xdr:colOff>2217820</xdr:colOff>
      <xdr:row>9</xdr:row>
      <xdr:rowOff>993322</xdr:rowOff>
    </xdr:to>
    <xdr:pic>
      <xdr:nvPicPr>
        <xdr:cNvPr id="4" name="Image 3">
          <a:extLst>
            <a:ext uri="{FF2B5EF4-FFF2-40B4-BE49-F238E27FC236}">
              <a16:creationId xmlns="" xmlns:a16="http://schemas.microsoft.com/office/drawing/2014/main" id="{AE7913C5-FA5D-4424-B076-BFD6D383A4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548847" y="3953436"/>
          <a:ext cx="2034716" cy="36579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gence.eau-loire-bretagne.fr/home/credits-et-infos-legales.html" TargetMode="External"/><Relationship Id="rId13" Type="http://schemas.openxmlformats.org/officeDocument/2006/relationships/hyperlink" Target="https://agence.eau-loire-bretagne.fr/home/comite-de-bassin/composition-du-comite-de-bassin.html" TargetMode="External"/><Relationship Id="rId18" Type="http://schemas.openxmlformats.org/officeDocument/2006/relationships/drawing" Target="../drawings/drawing1.xml"/><Relationship Id="rId3" Type="http://schemas.openxmlformats.org/officeDocument/2006/relationships/hyperlink" Target="https://agence.eau-loire-bretagne.fr/sites/agence/home/evenements/concours-affiches-et-videos-il-y-a-de-la-vie-dans-leau/les-concours-de-2010-a-2021.html" TargetMode="External"/><Relationship Id="rId7" Type="http://schemas.openxmlformats.org/officeDocument/2006/relationships/hyperlink" Target="https://agence.eau-loire-bretagne.fr/home/resultat-de-recherche.html?jcrMethodToCall=get&amp;src_originSiteKey=agence&amp;src_terms%5B0%5D.term=aides&amp;src_terms%5B0%5D.applyFilter=true&amp;src_terms%5B0%5D.match=ALL_WORDS&amp;src_terms%5B0%5D.fields.siteContent=true&amp;src_terms%5B0%5D.fields.tags=true&amp;src_terms%5B0%5D.fields.files=true&amp;src_sites.values=-all-&amp;src_sitesForReferences.values=systemsite&amp;src_languages.values=fr" TargetMode="External"/><Relationship Id="rId12" Type="http://schemas.openxmlformats.org/officeDocument/2006/relationships/hyperlink" Target="https://agence.eau-loire-bretagne.fr/home/espace-multimedia-1.html" TargetMode="External"/><Relationship Id="rId17" Type="http://schemas.openxmlformats.org/officeDocument/2006/relationships/printerSettings" Target="../printerSettings/printerSettings1.bin"/><Relationship Id="rId2" Type="http://schemas.openxmlformats.org/officeDocument/2006/relationships/hyperlink" Target="https://agence.eau-loire-bretagne.fr/home/faq.html" TargetMode="External"/><Relationship Id="rId16" Type="http://schemas.openxmlformats.org/officeDocument/2006/relationships/hyperlink" Target="https://agence.eau-loire-bretagne.fr/home/bassin-loire-bretagne/enjeux-et-actions/eau-et-economies-deau.html?dossierCurrentElement1612d76d-baca-4a82-a73e-2aa9bc95c84f=0151c1d9-048d-4416-848a-a75b7939cd09" TargetMode="External"/><Relationship Id="rId1" Type="http://schemas.openxmlformats.org/officeDocument/2006/relationships/hyperlink" Target="https://agence.eau-loire-bretagne.fr/" TargetMode="External"/><Relationship Id="rId6" Type="http://schemas.openxmlformats.org/officeDocument/2006/relationships/hyperlink" Target="https://agence.eau-loire-bretagne.fr/home/contact.html" TargetMode="External"/><Relationship Id="rId11" Type="http://schemas.openxmlformats.org/officeDocument/2006/relationships/hyperlink" Target="https://agence.eau-loire-bretagne.fr/home/services-en-ligne/offres-demploi.html" TargetMode="External"/><Relationship Id="rId5" Type="http://schemas.openxmlformats.org/officeDocument/2006/relationships/hyperlink" Target="https://agence.eau-loire-bretagne.fr/home.html" TargetMode="External"/><Relationship Id="rId15" Type="http://schemas.openxmlformats.org/officeDocument/2006/relationships/hyperlink" Target="https://agence.eau-loire-bretagne.fr/home/bassin-loire-bretagne/le-territoire-naturel-de-loire-bretagne.html" TargetMode="External"/><Relationship Id="rId10" Type="http://schemas.openxmlformats.org/officeDocument/2006/relationships/hyperlink" Target="https://agence.eau-loire-bretagne.fr/home/evenements/agenda/tous-les-evenements.html" TargetMode="External"/><Relationship Id="rId4" Type="http://schemas.openxmlformats.org/officeDocument/2006/relationships/hyperlink" Target="https://agence.eau-loire-bretagne.fr/home/aide-et-accessibilite.html" TargetMode="External"/><Relationship Id="rId9" Type="http://schemas.openxmlformats.org/officeDocument/2006/relationships/hyperlink" Target="https://agence.eau-loire-bretagne.fr/home/plan-de-site.html" TargetMode="External"/><Relationship Id="rId14" Type="http://schemas.openxmlformats.org/officeDocument/2006/relationships/hyperlink" Target="https://agence.eau-loire-bretagne.fr/home/bassin-loire-bretagne/zoom-sur-la-qualite-des-eaux-en-loire-bretagne-2020.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zoomScale="85" zoomScaleNormal="85" workbookViewId="0">
      <selection activeCell="G12" sqref="G12"/>
    </sheetView>
  </sheetViews>
  <sheetFormatPr baseColWidth="10" defaultColWidth="10.77734375" defaultRowHeight="14.25"/>
  <cols>
    <col min="1" max="1" width="9.44140625" style="1" bestFit="1" customWidth="1"/>
    <col min="2" max="2" width="20.77734375" style="1" customWidth="1"/>
    <col min="3" max="3" width="33.33203125" style="1" bestFit="1" customWidth="1"/>
    <col min="4" max="4" width="35" style="1" customWidth="1"/>
    <col min="5" max="1019" width="10.77734375" style="1" customWidth="1"/>
    <col min="1020" max="16384" width="10.77734375" style="1"/>
  </cols>
  <sheetData>
    <row r="1" spans="1:5" ht="23.25" customHeight="1">
      <c r="A1" s="96" t="s">
        <v>251</v>
      </c>
      <c r="B1" s="96"/>
      <c r="C1" s="96"/>
      <c r="D1" s="96"/>
    </row>
    <row r="2" spans="1:5" ht="13.9" customHeight="1">
      <c r="A2" s="96" t="s">
        <v>451</v>
      </c>
      <c r="B2" s="96"/>
      <c r="C2" s="96"/>
      <c r="D2" s="96"/>
    </row>
    <row r="3" spans="1:5" ht="15" customHeight="1">
      <c r="A3" s="4"/>
      <c r="B3" s="95" t="s">
        <v>266</v>
      </c>
      <c r="C3" s="95"/>
      <c r="D3" s="97">
        <v>44467</v>
      </c>
      <c r="E3" s="98"/>
    </row>
    <row r="4" spans="1:5" ht="15">
      <c r="A4" s="4"/>
      <c r="B4" s="95" t="s">
        <v>289</v>
      </c>
      <c r="C4" s="95"/>
      <c r="D4" s="99" t="s">
        <v>287</v>
      </c>
      <c r="E4" s="100"/>
    </row>
    <row r="5" spans="1:5" ht="15" customHeight="1">
      <c r="A5" s="4"/>
      <c r="B5" s="95" t="s">
        <v>267</v>
      </c>
      <c r="C5" s="95"/>
      <c r="D5" s="101" t="s">
        <v>0</v>
      </c>
      <c r="E5" s="101"/>
    </row>
    <row r="6" spans="1:5" ht="15" customHeight="1">
      <c r="A6" s="4"/>
      <c r="B6" s="95" t="s">
        <v>268</v>
      </c>
      <c r="C6" s="95"/>
      <c r="D6" s="102" t="s">
        <v>288</v>
      </c>
      <c r="E6" s="101"/>
    </row>
    <row r="8" spans="1:5" s="5" customFormat="1" ht="19.5" customHeight="1">
      <c r="A8" s="19" t="s">
        <v>1</v>
      </c>
      <c r="B8" s="19" t="s">
        <v>2</v>
      </c>
      <c r="C8" s="20" t="s">
        <v>3</v>
      </c>
      <c r="D8" s="21" t="s">
        <v>4</v>
      </c>
    </row>
    <row r="9" spans="1:5" ht="30">
      <c r="A9" s="2" t="s">
        <v>5</v>
      </c>
      <c r="B9" s="3" t="s">
        <v>6</v>
      </c>
      <c r="C9" s="85" t="s">
        <v>292</v>
      </c>
      <c r="D9" s="75"/>
    </row>
    <row r="10" spans="1:5" ht="30">
      <c r="A10" s="2" t="s">
        <v>7</v>
      </c>
      <c r="B10" s="3" t="s">
        <v>293</v>
      </c>
      <c r="C10" s="85" t="s">
        <v>294</v>
      </c>
      <c r="D10" s="103" t="s">
        <v>323</v>
      </c>
    </row>
    <row r="11" spans="1:5" ht="45">
      <c r="A11" s="2" t="s">
        <v>8</v>
      </c>
      <c r="B11" s="3" t="s">
        <v>295</v>
      </c>
      <c r="C11" s="85" t="s">
        <v>296</v>
      </c>
      <c r="D11" s="104"/>
    </row>
    <row r="12" spans="1:5" ht="195">
      <c r="A12" s="2" t="s">
        <v>9</v>
      </c>
      <c r="B12" s="3" t="s">
        <v>297</v>
      </c>
      <c r="C12" s="85" t="s">
        <v>298</v>
      </c>
      <c r="D12" s="104"/>
    </row>
    <row r="13" spans="1:5" ht="45">
      <c r="A13" s="2" t="s">
        <v>10</v>
      </c>
      <c r="B13" s="3" t="s">
        <v>299</v>
      </c>
      <c r="C13" s="85" t="s">
        <v>300</v>
      </c>
      <c r="D13" s="104"/>
    </row>
    <row r="14" spans="1:5" ht="30">
      <c r="A14" s="2" t="s">
        <v>11</v>
      </c>
      <c r="B14" s="3" t="s">
        <v>13</v>
      </c>
      <c r="C14" s="85" t="s">
        <v>301</v>
      </c>
      <c r="D14" s="104"/>
    </row>
    <row r="15" spans="1:5" ht="45">
      <c r="A15" s="2" t="s">
        <v>12</v>
      </c>
      <c r="B15" s="3" t="s">
        <v>302</v>
      </c>
      <c r="C15" s="85" t="s">
        <v>303</v>
      </c>
      <c r="D15" s="104"/>
    </row>
    <row r="16" spans="1:5" ht="45">
      <c r="A16" s="2" t="s">
        <v>14</v>
      </c>
      <c r="B16" s="3" t="s">
        <v>304</v>
      </c>
      <c r="C16" s="85" t="s">
        <v>305</v>
      </c>
      <c r="D16" s="104"/>
    </row>
    <row r="17" spans="1:5" ht="45">
      <c r="A17" s="2" t="s">
        <v>15</v>
      </c>
      <c r="B17" s="3" t="s">
        <v>306</v>
      </c>
      <c r="C17" s="85" t="s">
        <v>307</v>
      </c>
      <c r="D17" s="104"/>
    </row>
    <row r="18" spans="1:5" ht="60">
      <c r="A18" s="2" t="s">
        <v>16</v>
      </c>
      <c r="B18" s="3" t="s">
        <v>308</v>
      </c>
      <c r="C18" s="85" t="s">
        <v>309</v>
      </c>
      <c r="D18" s="104"/>
    </row>
    <row r="19" spans="1:5" ht="60">
      <c r="A19" s="2" t="s">
        <v>17</v>
      </c>
      <c r="B19" s="3" t="s">
        <v>310</v>
      </c>
      <c r="C19" s="85" t="s">
        <v>311</v>
      </c>
      <c r="D19" s="104"/>
    </row>
    <row r="20" spans="1:5" ht="45">
      <c r="A20" s="2" t="s">
        <v>18</v>
      </c>
      <c r="B20" s="3" t="s">
        <v>312</v>
      </c>
      <c r="C20" s="85" t="s">
        <v>313</v>
      </c>
      <c r="D20" s="104"/>
    </row>
    <row r="21" spans="1:5" ht="75">
      <c r="A21" s="2" t="s">
        <v>19</v>
      </c>
      <c r="B21" s="3" t="s">
        <v>379</v>
      </c>
      <c r="C21" s="85" t="s">
        <v>378</v>
      </c>
      <c r="D21" s="104"/>
    </row>
    <row r="22" spans="1:5" ht="120">
      <c r="A22" s="2" t="s">
        <v>20</v>
      </c>
      <c r="B22" s="3" t="s">
        <v>314</v>
      </c>
      <c r="C22" s="85" t="s">
        <v>315</v>
      </c>
      <c r="D22" s="104"/>
    </row>
    <row r="23" spans="1:5" ht="30">
      <c r="A23" s="2" t="s">
        <v>21</v>
      </c>
      <c r="B23" s="3" t="s">
        <v>316</v>
      </c>
      <c r="C23" s="85" t="s">
        <v>317</v>
      </c>
      <c r="D23" s="105"/>
    </row>
    <row r="27" spans="1:5" ht="15">
      <c r="A27" s="96" t="s">
        <v>257</v>
      </c>
      <c r="B27" s="96"/>
      <c r="C27" s="96"/>
      <c r="D27" s="96"/>
      <c r="E27" s="96"/>
    </row>
    <row r="28" spans="1:5">
      <c r="A28" s="106" t="s">
        <v>258</v>
      </c>
      <c r="B28" s="106"/>
      <c r="C28" s="106"/>
      <c r="D28" s="106"/>
      <c r="E28" s="106"/>
    </row>
    <row r="30" spans="1:5" ht="15">
      <c r="A30" s="107" t="s">
        <v>261</v>
      </c>
      <c r="B30" s="109" t="s">
        <v>269</v>
      </c>
      <c r="C30" s="110"/>
      <c r="D30" s="111" t="s">
        <v>262</v>
      </c>
      <c r="E30" s="111"/>
    </row>
    <row r="31" spans="1:5" ht="15">
      <c r="A31" s="108"/>
      <c r="B31" s="19" t="s">
        <v>259</v>
      </c>
      <c r="C31" s="83" t="s">
        <v>260</v>
      </c>
      <c r="D31" s="84" t="s">
        <v>259</v>
      </c>
      <c r="E31" s="84" t="s">
        <v>260</v>
      </c>
    </row>
    <row r="32" spans="1:5">
      <c r="A32" s="2">
        <v>1</v>
      </c>
      <c r="B32" s="12" t="s">
        <v>270</v>
      </c>
      <c r="C32" s="31" t="s">
        <v>431</v>
      </c>
      <c r="D32" s="32" t="s">
        <v>263</v>
      </c>
      <c r="E32" s="33" t="s">
        <v>361</v>
      </c>
    </row>
    <row r="33" spans="1:6">
      <c r="A33" s="2">
        <v>2</v>
      </c>
      <c r="B33" s="12" t="s">
        <v>270</v>
      </c>
      <c r="C33" s="31" t="s">
        <v>431</v>
      </c>
      <c r="D33" s="32" t="s">
        <v>264</v>
      </c>
      <c r="E33" s="33">
        <v>2020</v>
      </c>
    </row>
    <row r="34" spans="1:6">
      <c r="A34" s="2">
        <v>3</v>
      </c>
      <c r="B34" s="12" t="s">
        <v>290</v>
      </c>
      <c r="C34" s="31" t="s">
        <v>291</v>
      </c>
      <c r="D34" s="32" t="s">
        <v>265</v>
      </c>
      <c r="E34" s="33" t="s">
        <v>291</v>
      </c>
    </row>
    <row r="35" spans="1:6">
      <c r="A35" s="2">
        <v>4</v>
      </c>
      <c r="B35" s="12" t="s">
        <v>271</v>
      </c>
      <c r="C35" s="31" t="s">
        <v>432</v>
      </c>
      <c r="D35" s="32" t="s">
        <v>265</v>
      </c>
      <c r="E35" s="31" t="s">
        <v>432</v>
      </c>
      <c r="F35" s="94"/>
    </row>
  </sheetData>
  <mergeCells count="16">
    <mergeCell ref="D10:D23"/>
    <mergeCell ref="A27:E27"/>
    <mergeCell ref="A28:E28"/>
    <mergeCell ref="A30:A31"/>
    <mergeCell ref="B30:C30"/>
    <mergeCell ref="D30:E30"/>
    <mergeCell ref="B6:C6"/>
    <mergeCell ref="A1:D1"/>
    <mergeCell ref="A2:D2"/>
    <mergeCell ref="B3:C3"/>
    <mergeCell ref="B4:C4"/>
    <mergeCell ref="B5:C5"/>
    <mergeCell ref="D3:E3"/>
    <mergeCell ref="D4:E4"/>
    <mergeCell ref="D5:E5"/>
    <mergeCell ref="D6:E6"/>
  </mergeCells>
  <phoneticPr fontId="31" type="noConversion"/>
  <hyperlinks>
    <hyperlink ref="D6" r:id="rId1"/>
    <hyperlink ref="C23" r:id="rId2"/>
    <hyperlink ref="C21" r:id="rId3"/>
    <hyperlink ref="C11" r:id="rId4"/>
    <hyperlink ref="C9" r:id="rId5"/>
    <hyperlink ref="C10" r:id="rId6"/>
    <hyperlink ref="C12" r:id="rId7" display="https://agence.eau-loire-bretagne.fr/home/resultat-de-recherche.html?jcrMethodToCall=get&amp;src_originSiteKey=agence&amp;src_terms%5B0%5D.term=aides&amp;src_terms%5B0%5D.applyFilter=true&amp;src_terms%5B0%5D.match=ALL_WORDS&amp;src_terms%5B0%5D.fields.siteContent=true&amp;src_terms%5B0%5D.fields.tags=true&amp;src_terms%5B0%5D.fields.files=true&amp;src_sites.values=-all-&amp;src_sitesForReferences.values=systemsite&amp;src_languages.values=fr"/>
    <hyperlink ref="C13" r:id="rId8"/>
    <hyperlink ref="C14" r:id="rId9"/>
    <hyperlink ref="C15" r:id="rId10"/>
    <hyperlink ref="C16" r:id="rId11"/>
    <hyperlink ref="C17" r:id="rId12"/>
    <hyperlink ref="C18" r:id="rId13"/>
    <hyperlink ref="C19" r:id="rId14"/>
    <hyperlink ref="C20" r:id="rId15"/>
    <hyperlink ref="C22" r:id="rId16"/>
  </hyperlink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7"/>
  <headerFooter alignWithMargins="0">
    <oddHeader>&amp;LRGAA 3.0 - Relevé pour le site : wwww.site.fr&amp;R&amp;P/&amp;N - &amp;A</oddHeader>
  </headerFooter>
  <drawing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Échantillon!B16</f>
        <v>Offres d’emploi</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Échantillon!C16</f>
        <v>https://agence.eau-loire-bretagne.fr/home/services-en-ligne/offres-demploi.html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35</v>
      </c>
      <c r="E5" s="3" t="s">
        <v>355</v>
      </c>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33.4" customHeight="1">
      <c r="A14" s="134"/>
      <c r="B14" s="45" t="str">
        <f>Synthèse!B20</f>
        <v>2.2</v>
      </c>
      <c r="C14" s="44" t="str">
        <f>Synthèse!C20</f>
        <v>Pour chaque cadre ayant un titre de cadre, ce titre de cadre est-il pertinent ?</v>
      </c>
      <c r="D14" s="45" t="s">
        <v>36</v>
      </c>
      <c r="E14" s="44"/>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57">
      <c r="A16" s="134"/>
      <c r="B16" s="12" t="str">
        <f>Synthèse!B23</f>
        <v>3.2</v>
      </c>
      <c r="C16" s="3" t="str">
        <f>Synthèse!C23</f>
        <v>Dans chaque page web, le contraste entre la couleur du texte et la couleur de son arrière-plan est-il suffisamment élevé (hors cas particuliers) ?</v>
      </c>
      <c r="D16" s="12" t="s">
        <v>35</v>
      </c>
      <c r="E16" s="7" t="s">
        <v>420</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372">
      <c r="A39" s="134" t="str">
        <f>Synthèse!A49</f>
        <v>Liens</v>
      </c>
      <c r="B39" s="45" t="str">
        <f>Synthèse!B49</f>
        <v>6.1</v>
      </c>
      <c r="C39" s="44" t="str">
        <f>Synthèse!C49</f>
        <v>Chaque lien est-il explicite (hors cas particuliers) ?</v>
      </c>
      <c r="D39" s="45" t="s">
        <v>35</v>
      </c>
      <c r="E39" s="44" t="s">
        <v>389</v>
      </c>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199.5">
      <c r="A54" s="134"/>
      <c r="B54" s="45" t="str">
        <f>Synthèse!B66</f>
        <v>8.9</v>
      </c>
      <c r="C54" s="44" t="str">
        <f>Synthèse!C66</f>
        <v>Dans chaque page web, les balises ne doivent pas être utilisées uniquement à des fins de présentation. Cette règle est-elle respectée ?</v>
      </c>
      <c r="D54" s="45" t="s">
        <v>35</v>
      </c>
      <c r="E54" s="44" t="s">
        <v>359</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c r="F57" s="48"/>
    </row>
    <row r="58" spans="1:6" ht="42.75">
      <c r="A58" s="134"/>
      <c r="B58" s="73" t="str">
        <f>Synthèse!B71</f>
        <v>9.3</v>
      </c>
      <c r="C58" s="48" t="str">
        <f>Synthèse!C71</f>
        <v>Dans chaque page web, chaque liste est-elle correctement structurée ?</v>
      </c>
      <c r="D58" s="73" t="s">
        <v>35</v>
      </c>
      <c r="E58" s="48" t="s">
        <v>356</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57">
      <c r="A66" s="134"/>
      <c r="B66" s="45" t="str">
        <f>Synthèse!B80</f>
        <v>10.7</v>
      </c>
      <c r="C66" s="44" t="str">
        <f>Synthèse!C80</f>
        <v>Dans chaque page web, pour chaque élément recevant le focus, la prise de focus est-elle visible ?</v>
      </c>
      <c r="D66" s="45" t="s">
        <v>35</v>
      </c>
      <c r="E66" s="44" t="s">
        <v>372</v>
      </c>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39" priority="2" stopIfTrue="1" operator="equal">
      <formula>"C"</formula>
    </cfRule>
  </conditionalFormatting>
  <conditionalFormatting sqref="D4:D109">
    <cfRule type="cellIs" dxfId="38" priority="4" stopIfTrue="1" operator="equal">
      <formula>"NA"</formula>
    </cfRule>
  </conditionalFormatting>
  <conditionalFormatting sqref="D4:D109">
    <cfRule type="cellIs" dxfId="37" priority="1" stopIfTrue="1" operator="equal">
      <formula>"NCT"</formula>
    </cfRule>
    <cfRule type="cellIs" dxfId="36" priority="3" stopIfTrue="1" operator="equal">
      <formula>"NC"</formula>
    </cfRule>
  </conditionalFormatting>
  <conditionalFormatting sqref="D4:D109">
    <cfRule type="cellIs" dxfId="3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Échantillon!B17</f>
        <v>Espace multimédia</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Échantillon!C17</f>
        <v>https://agence.eau-loire-bretagne.fr/home/espace-multimedia-1.html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28.5">
      <c r="A9" s="119"/>
      <c r="B9" s="12" t="str">
        <f>Synthèse!B14</f>
        <v>1.6</v>
      </c>
      <c r="C9" s="3" t="str">
        <f>Synthèse!C14</f>
        <v>Chaque image porteuse d’information a-t-elle, si nécessaire, une description détaillée ?</v>
      </c>
      <c r="D9" s="12" t="s">
        <v>36</v>
      </c>
      <c r="E9" s="3"/>
      <c r="F9" s="3"/>
    </row>
    <row r="10" spans="1:1022" ht="42.75">
      <c r="A10" s="119"/>
      <c r="B10" s="12" t="str">
        <f>Synthèse!B15</f>
        <v>1.7</v>
      </c>
      <c r="C10" s="3" t="str">
        <f>Synthèse!C15</f>
        <v>Pour chaque image porteuse d’information ayant une description détaillée, cette description est-elle pertinente ?</v>
      </c>
      <c r="D10" s="12" t="s">
        <v>36</v>
      </c>
      <c r="E10" s="3"/>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28.5">
      <c r="A12" s="136"/>
      <c r="B12" s="12" t="str">
        <f>Synthèse!B17</f>
        <v>1.9</v>
      </c>
      <c r="C12" s="3" t="str">
        <f>Synthèse!C17</f>
        <v>Chaque légende d’image est-elle, si nécessaire, correctement reliée à l’image correspondante ?</v>
      </c>
      <c r="D12" s="12" t="s">
        <v>36</v>
      </c>
      <c r="E12" s="3"/>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36</v>
      </c>
      <c r="E13" s="46"/>
      <c r="F13" s="44"/>
    </row>
    <row r="14" spans="1:1022" ht="33.4" customHeight="1">
      <c r="A14" s="134"/>
      <c r="B14" s="45" t="str">
        <f>Synthèse!B20</f>
        <v>2.2</v>
      </c>
      <c r="C14" s="44" t="str">
        <f>Synthèse!C20</f>
        <v>Pour chaque cadre ayant un titre de cadre, ce titre de cadre est-il pertinent ?</v>
      </c>
      <c r="D14" s="45" t="s">
        <v>36</v>
      </c>
      <c r="E14" s="44"/>
      <c r="F14" s="44"/>
    </row>
    <row r="15" spans="1:1022"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419</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35</v>
      </c>
      <c r="E17" s="7" t="s">
        <v>417</v>
      </c>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15.25">
      <c r="A39" s="134" t="str">
        <f>Synthèse!A49</f>
        <v>Liens</v>
      </c>
      <c r="B39" s="45" t="str">
        <f>Synthèse!B49</f>
        <v>6.1</v>
      </c>
      <c r="C39" s="44" t="str">
        <f>Synthèse!C49</f>
        <v>Chaque lien est-il explicite (hors cas particuliers) ?</v>
      </c>
      <c r="D39" s="45" t="s">
        <v>34</v>
      </c>
      <c r="E39" s="44" t="s">
        <v>377</v>
      </c>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35</v>
      </c>
      <c r="E41" s="7" t="s">
        <v>373</v>
      </c>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99.75">
      <c r="A51" s="134"/>
      <c r="B51" s="45" t="str">
        <f>Synthèse!B63</f>
        <v>8.6</v>
      </c>
      <c r="C51" s="44" t="str">
        <f>Synthèse!C63</f>
        <v>Pour chaque page web ayant un titre de page, ce titre est-il pertinent ?</v>
      </c>
      <c r="D51" s="45" t="s">
        <v>34</v>
      </c>
      <c r="E51" s="44" t="s">
        <v>374</v>
      </c>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42.75">
      <c r="A54" s="134"/>
      <c r="B54" s="45" t="str">
        <f>Synthèse!B66</f>
        <v>8.9</v>
      </c>
      <c r="C54" s="44" t="str">
        <f>Synthèse!C66</f>
        <v>Dans chaque page web, les balises ne doivent pas être utilisées uniquement à des fins de présentation. Cette règle est-elle respectée ?</v>
      </c>
      <c r="D54" s="45" t="s">
        <v>34</v>
      </c>
      <c r="E54" s="44"/>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t="s">
        <v>375</v>
      </c>
      <c r="F57" s="48"/>
    </row>
    <row r="58" spans="1:6" ht="28.5">
      <c r="A58" s="134"/>
      <c r="B58" s="73" t="str">
        <f>Synthèse!B71</f>
        <v>9.3</v>
      </c>
      <c r="C58" s="48" t="str">
        <f>Synthèse!C71</f>
        <v>Dans chaque page web, chaque liste est-elle correctement structurée ?</v>
      </c>
      <c r="D58" s="73" t="s">
        <v>34</v>
      </c>
      <c r="E58" s="48"/>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34</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34</v>
      </c>
      <c r="E74" s="3"/>
      <c r="F74" s="3"/>
    </row>
    <row r="75" spans="1:6" ht="42.75">
      <c r="A75" s="134"/>
      <c r="B75" s="12" t="str">
        <f>Synthèse!B90</f>
        <v>11.2</v>
      </c>
      <c r="C75" s="3" t="str">
        <f>Synthèse!C90</f>
        <v>Chaque étiquette associée à un champ de formulaire est-elle pertinente (hors cas particuliers) ?</v>
      </c>
      <c r="D75" s="12" t="s">
        <v>35</v>
      </c>
      <c r="E75" s="3" t="s">
        <v>375</v>
      </c>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34</v>
      </c>
      <c r="E76" s="3"/>
      <c r="F76" s="3"/>
    </row>
    <row r="77" spans="1:6" ht="42.75">
      <c r="A77" s="134"/>
      <c r="B77" s="12" t="str">
        <f>Synthèse!B92</f>
        <v>11.4</v>
      </c>
      <c r="C77" s="3" t="str">
        <f>Synthèse!C92</f>
        <v>Dans chaque formulaire, chaque étiquette de champ et son champ associé sont-ils accolés (hors cas particuliers) ?</v>
      </c>
      <c r="D77" s="12" t="s">
        <v>34</v>
      </c>
      <c r="E77" s="3"/>
      <c r="F77" s="3"/>
    </row>
    <row r="78" spans="1:6" ht="28.5">
      <c r="A78" s="134"/>
      <c r="B78" s="12" t="str">
        <f>Synthèse!B93</f>
        <v>11.5</v>
      </c>
      <c r="C78" s="3" t="str">
        <f>Synthèse!C93</f>
        <v>Dans chaque formulaire, les champs de même nature sont-ils regroupés, si nécessaire ?</v>
      </c>
      <c r="D78" s="12" t="s">
        <v>34</v>
      </c>
      <c r="E78" s="3"/>
      <c r="F78" s="3"/>
    </row>
    <row r="79" spans="1:6" ht="28.5">
      <c r="A79" s="134"/>
      <c r="B79" s="12" t="str">
        <f>Synthèse!B94</f>
        <v>11.6</v>
      </c>
      <c r="C79" s="3" t="str">
        <f>Synthèse!C94</f>
        <v>Dans chaque formulaire, chaque regroupement de champs de formulaire a-t-il une légende ?</v>
      </c>
      <c r="D79" s="12" t="s">
        <v>34</v>
      </c>
      <c r="E79" s="7"/>
      <c r="F79" s="7"/>
    </row>
    <row r="80" spans="1:6" ht="42.75">
      <c r="A80" s="134"/>
      <c r="B80" s="12" t="str">
        <f>Synthèse!B95</f>
        <v>11.7</v>
      </c>
      <c r="C80" s="3" t="str">
        <f>Synthèse!C95</f>
        <v>Dans chaque formulaire, chaque légende associée à un regroupement de champs de même nature est-elle pertinente ?</v>
      </c>
      <c r="D80" s="12" t="s">
        <v>34</v>
      </c>
      <c r="E80" s="7" t="s">
        <v>375</v>
      </c>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35</v>
      </c>
      <c r="E82" s="7" t="s">
        <v>375</v>
      </c>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34</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34" priority="2" stopIfTrue="1" operator="equal">
      <formula>"C"</formula>
    </cfRule>
  </conditionalFormatting>
  <conditionalFormatting sqref="D4:D109">
    <cfRule type="cellIs" dxfId="33" priority="4" stopIfTrue="1" operator="equal">
      <formula>"NA"</formula>
    </cfRule>
  </conditionalFormatting>
  <conditionalFormatting sqref="D4:D109">
    <cfRule type="cellIs" dxfId="32" priority="1" stopIfTrue="1" operator="equal">
      <formula>"NCT"</formula>
    </cfRule>
    <cfRule type="cellIs" dxfId="31" priority="3" stopIfTrue="1" operator="equal">
      <formula>"NC"</formula>
    </cfRule>
  </conditionalFormatting>
  <conditionalFormatting sqref="D4:D109">
    <cfRule type="cellIs" dxfId="3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Échantillon!B18</f>
        <v>Composition du comité de bassin</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Échantillon!C18</f>
        <v>https://agence.eau-loire-bretagne.fr/home/comite-de-bassin/composition-du-comite-de-bassin.html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35</v>
      </c>
      <c r="E5" s="3" t="s">
        <v>381</v>
      </c>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28.5">
      <c r="A9" s="119"/>
      <c r="B9" s="12" t="str">
        <f>Synthèse!B14</f>
        <v>1.6</v>
      </c>
      <c r="C9" s="3" t="str">
        <f>Synthèse!C14</f>
        <v>Chaque image porteuse d’information a-t-elle, si nécessaire, une description détaillée ?</v>
      </c>
      <c r="D9" s="12" t="s">
        <v>36</v>
      </c>
      <c r="E9" s="3"/>
      <c r="F9" s="3"/>
    </row>
    <row r="10" spans="1:1022" ht="42.75">
      <c r="A10" s="119"/>
      <c r="B10" s="12" t="str">
        <f>Synthèse!B15</f>
        <v>1.7</v>
      </c>
      <c r="C10" s="3" t="str">
        <f>Synthèse!C15</f>
        <v>Pour chaque image porteuse d’information ayant une description détaillée, cette description est-elle pertinente ?</v>
      </c>
      <c r="D10" s="12" t="s">
        <v>36</v>
      </c>
      <c r="E10" s="3"/>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28.5">
      <c r="A12" s="136"/>
      <c r="B12" s="12" t="str">
        <f>Synthèse!B17</f>
        <v>1.9</v>
      </c>
      <c r="C12" s="3" t="str">
        <f>Synthèse!C17</f>
        <v>Chaque légende d’image est-elle, si nécessaire, correctement reliée à l’image correspondante ?</v>
      </c>
      <c r="D12" s="12" t="s">
        <v>36</v>
      </c>
      <c r="E12" s="3"/>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36</v>
      </c>
      <c r="E13" s="46"/>
      <c r="F13" s="44"/>
    </row>
    <row r="14" spans="1:1022" ht="33.4" customHeight="1">
      <c r="A14" s="134"/>
      <c r="B14" s="45" t="str">
        <f>Synthèse!B20</f>
        <v>2.2</v>
      </c>
      <c r="C14" s="44" t="str">
        <f>Synthèse!C20</f>
        <v>Pour chaque cadre ayant un titre de cadre, ce titre de cadre est-il pertinent ?</v>
      </c>
      <c r="D14" s="45" t="s">
        <v>36</v>
      </c>
      <c r="E14" s="44"/>
      <c r="F14" s="44"/>
    </row>
    <row r="15" spans="1:1022"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421</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35</v>
      </c>
      <c r="E17" s="7" t="s">
        <v>417</v>
      </c>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375.75">
      <c r="A41" s="134" t="str">
        <f>Synthèse!A52</f>
        <v>Scripts</v>
      </c>
      <c r="B41" s="12" t="str">
        <f>Synthèse!B52</f>
        <v>7.1</v>
      </c>
      <c r="C41" s="3" t="str">
        <f>Synthèse!C52</f>
        <v>Chaque script est-il, si nécessaire, compatible avec les technologies d’assistance ?</v>
      </c>
      <c r="D41" s="12" t="s">
        <v>35</v>
      </c>
      <c r="E41" s="7" t="s">
        <v>382</v>
      </c>
      <c r="F41" s="7"/>
    </row>
    <row r="42" spans="1:6" ht="143.25">
      <c r="A42" s="134"/>
      <c r="B42" s="12" t="str">
        <f>Synthèse!B53</f>
        <v>7.2</v>
      </c>
      <c r="C42" s="3" t="str">
        <f>Synthèse!C53</f>
        <v>Pour chaque script ayant une alternative, cette alternative est-elle pertinente ?</v>
      </c>
      <c r="D42" s="12" t="s">
        <v>36</v>
      </c>
      <c r="E42" s="7" t="s">
        <v>383</v>
      </c>
      <c r="F42" s="7"/>
    </row>
    <row r="43" spans="1:6" ht="42.75">
      <c r="A43" s="134"/>
      <c r="B43" s="12" t="str">
        <f>Synthèse!B54</f>
        <v>7.3</v>
      </c>
      <c r="C43" s="3" t="str">
        <f>Synthèse!C54</f>
        <v>Chaque script est-il contrôlable par le clavier et par tout dispositif de pointage (hors cas particuliers) ?</v>
      </c>
      <c r="D43" s="12" t="s">
        <v>34</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156.75">
      <c r="A54" s="134"/>
      <c r="B54" s="45" t="str">
        <f>Synthèse!B66</f>
        <v>8.9</v>
      </c>
      <c r="C54" s="44" t="str">
        <f>Synthèse!C66</f>
        <v>Dans chaque page web, les balises ne doivent pas être utilisées uniquement à des fins de présentation. Cette règle est-elle respectée ?</v>
      </c>
      <c r="D54" s="45" t="s">
        <v>35</v>
      </c>
      <c r="E54" s="44" t="s">
        <v>447</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c r="F57" s="48"/>
    </row>
    <row r="58" spans="1:6" ht="28.5">
      <c r="A58" s="134"/>
      <c r="B58" s="73" t="str">
        <f>Synthèse!B71</f>
        <v>9.3</v>
      </c>
      <c r="C58" s="48" t="str">
        <f>Synthèse!C71</f>
        <v>Dans chaque page web, chaque liste est-elle correctement structurée ?</v>
      </c>
      <c r="D58" s="73" t="s">
        <v>35</v>
      </c>
      <c r="E58" s="48" t="s">
        <v>380</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34</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34</v>
      </c>
      <c r="E74" s="3"/>
      <c r="F74" s="3"/>
    </row>
    <row r="75" spans="1:6" ht="42.75">
      <c r="A75" s="134"/>
      <c r="B75" s="12" t="str">
        <f>Synthèse!B90</f>
        <v>11.2</v>
      </c>
      <c r="C75" s="3" t="str">
        <f>Synthèse!C90</f>
        <v>Chaque étiquette associée à un champ de formulaire est-elle pertinente (hors cas particuliers) ?</v>
      </c>
      <c r="D75" s="12" t="s">
        <v>34</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34</v>
      </c>
      <c r="E76" s="3"/>
      <c r="F76" s="3"/>
    </row>
    <row r="77" spans="1:6" ht="42.75">
      <c r="A77" s="134"/>
      <c r="B77" s="12" t="str">
        <f>Synthèse!B92</f>
        <v>11.4</v>
      </c>
      <c r="C77" s="3" t="str">
        <f>Synthèse!C92</f>
        <v>Dans chaque formulaire, chaque étiquette de champ et son champ associé sont-ils accolés (hors cas particuliers) ?</v>
      </c>
      <c r="D77" s="12" t="s">
        <v>34</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t="s">
        <v>375</v>
      </c>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34</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34</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29" priority="2" stopIfTrue="1" operator="equal">
      <formula>"C"</formula>
    </cfRule>
  </conditionalFormatting>
  <conditionalFormatting sqref="D4:D109">
    <cfRule type="cellIs" dxfId="28" priority="4" stopIfTrue="1" operator="equal">
      <formula>"NA"</formula>
    </cfRule>
  </conditionalFormatting>
  <conditionalFormatting sqref="D4:D109">
    <cfRule type="cellIs" dxfId="27" priority="1" stopIfTrue="1" operator="equal">
      <formula>"NCT"</formula>
    </cfRule>
    <cfRule type="cellIs" dxfId="26" priority="3" stopIfTrue="1" operator="equal">
      <formula>"NC"</formula>
    </cfRule>
  </conditionalFormatting>
  <conditionalFormatting sqref="D4:D109">
    <cfRule type="cellIs" dxfId="2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Échantillon!B19</f>
        <v>La qualité des eaux</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Échantillon!C19</f>
        <v>https://agence.eau-loire-bretagne.fr/home/bassin-loire-bretagne/zoom-sur-la-qualite-des-eaux-en-loire-bretagne-2020.html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34</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28.5">
      <c r="A9" s="119"/>
      <c r="B9" s="12" t="str">
        <f>Synthèse!B14</f>
        <v>1.6</v>
      </c>
      <c r="C9" s="3" t="str">
        <f>Synthèse!C14</f>
        <v>Chaque image porteuse d’information a-t-elle, si nécessaire, une description détaillée ?</v>
      </c>
      <c r="D9" s="12" t="s">
        <v>36</v>
      </c>
      <c r="E9" s="3"/>
      <c r="F9" s="3"/>
    </row>
    <row r="10" spans="1:1022" ht="42.75">
      <c r="A10" s="119"/>
      <c r="B10" s="12" t="str">
        <f>Synthèse!B15</f>
        <v>1.7</v>
      </c>
      <c r="C10" s="3" t="str">
        <f>Synthèse!C15</f>
        <v>Pour chaque image porteuse d’information ayant une description détaillée, cette description est-elle pertinente ?</v>
      </c>
      <c r="D10" s="12" t="s">
        <v>36</v>
      </c>
      <c r="E10" s="3"/>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28.5">
      <c r="A12" s="136"/>
      <c r="B12" s="12" t="str">
        <f>Synthèse!B17</f>
        <v>1.9</v>
      </c>
      <c r="C12" s="3" t="str">
        <f>Synthèse!C17</f>
        <v>Chaque légende d’image est-elle, si nécessaire, correctement reliée à l’image correspondante ?</v>
      </c>
      <c r="D12" s="12" t="s">
        <v>36</v>
      </c>
      <c r="E12" s="3"/>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36</v>
      </c>
      <c r="E13" s="46"/>
      <c r="F13" s="44"/>
    </row>
    <row r="14" spans="1:1022" ht="33.4" customHeight="1">
      <c r="A14" s="134"/>
      <c r="B14" s="45" t="str">
        <f>Synthèse!B20</f>
        <v>2.2</v>
      </c>
      <c r="C14" s="44" t="str">
        <f>Synthèse!C20</f>
        <v>Pour chaque cadre ayant un titre de cadre, ce titre de cadre est-il pertinent ?</v>
      </c>
      <c r="D14" s="45" t="s">
        <v>36</v>
      </c>
      <c r="E14" s="44"/>
      <c r="F14" s="44"/>
    </row>
    <row r="15" spans="1:1022"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85.5">
      <c r="A54" s="134"/>
      <c r="B54" s="45" t="str">
        <f>Synthèse!B66</f>
        <v>8.9</v>
      </c>
      <c r="C54" s="44" t="str">
        <f>Synthèse!C66</f>
        <v>Dans chaque page web, les balises ne doivent pas être utilisées uniquement à des fins de présentation. Cette règle est-elle respectée ?</v>
      </c>
      <c r="D54" s="45" t="s">
        <v>35</v>
      </c>
      <c r="E54" s="44" t="s">
        <v>384</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c r="F57" s="48"/>
    </row>
    <row r="58" spans="1:6" ht="172.5">
      <c r="A58" s="134"/>
      <c r="B58" s="73" t="str">
        <f>Synthèse!B71</f>
        <v>9.3</v>
      </c>
      <c r="C58" s="48" t="str">
        <f>Synthèse!C71</f>
        <v>Dans chaque page web, chaque liste est-elle correctement structurée ?</v>
      </c>
      <c r="D58" s="73" t="s">
        <v>35</v>
      </c>
      <c r="E58" s="48" t="s">
        <v>385</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24" priority="2" stopIfTrue="1" operator="equal">
      <formula>"C"</formula>
    </cfRule>
  </conditionalFormatting>
  <conditionalFormatting sqref="D4:D109">
    <cfRule type="cellIs" dxfId="23" priority="4" stopIfTrue="1" operator="equal">
      <formula>"NA"</formula>
    </cfRule>
  </conditionalFormatting>
  <conditionalFormatting sqref="D4:D109">
    <cfRule type="cellIs" dxfId="22" priority="1" stopIfTrue="1" operator="equal">
      <formula>"NCT"</formula>
    </cfRule>
    <cfRule type="cellIs" dxfId="21" priority="3" stopIfTrue="1" operator="equal">
      <formula>"NC"</formula>
    </cfRule>
  </conditionalFormatting>
  <conditionalFormatting sqref="D4:D109">
    <cfRule type="cellIs" dxfId="2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Échantillon!B20</f>
        <v>Le territoire naturel du bassin Loire-Bretagne</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Échantillon!C20</f>
        <v>https://agence.eau-loire-bretagne.fr/home/bassin-loire-bretagne/le-territoire-naturel-de-loire-bretagne.html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57">
      <c r="A4" s="135" t="str">
        <f>Synthèse!A9</f>
        <v>Images</v>
      </c>
      <c r="B4" s="12" t="str">
        <f>Synthèse!B9</f>
        <v>1.1</v>
      </c>
      <c r="C4" s="3" t="str">
        <f>Synthèse!C9</f>
        <v>Chaque image porteuse d’information a-t-elle une alternative textuelle ?</v>
      </c>
      <c r="D4" s="12" t="s">
        <v>35</v>
      </c>
      <c r="E4" s="3" t="s">
        <v>387</v>
      </c>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34</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36</v>
      </c>
      <c r="E6" s="88" t="s">
        <v>391</v>
      </c>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57">
      <c r="A9" s="119"/>
      <c r="B9" s="12" t="str">
        <f>Synthèse!B14</f>
        <v>1.6</v>
      </c>
      <c r="C9" s="3" t="str">
        <f>Synthèse!C14</f>
        <v>Chaque image porteuse d’information a-t-elle, si nécessaire, une description détaillée ?</v>
      </c>
      <c r="D9" s="12" t="s">
        <v>35</v>
      </c>
      <c r="E9" s="91" t="s">
        <v>392</v>
      </c>
      <c r="F9" s="3"/>
    </row>
    <row r="10" spans="1:1022" ht="42.75">
      <c r="A10" s="119"/>
      <c r="B10" s="12" t="str">
        <f>Synthèse!B15</f>
        <v>1.7</v>
      </c>
      <c r="C10" s="3" t="str">
        <f>Synthèse!C15</f>
        <v>Pour chaque image porteuse d’information ayant une description détaillée, cette description est-elle pertinente ?</v>
      </c>
      <c r="D10" s="12" t="s">
        <v>36</v>
      </c>
      <c r="E10" s="88" t="s">
        <v>396</v>
      </c>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403.5">
      <c r="A12" s="136"/>
      <c r="B12" s="12" t="str">
        <f>Synthèse!B17</f>
        <v>1.9</v>
      </c>
      <c r="C12" s="3" t="str">
        <f>Synthèse!C17</f>
        <v>Chaque légende d’image est-elle, si nécessaire, correctement reliée à l’image correspondante ?</v>
      </c>
      <c r="D12" s="12" t="s">
        <v>35</v>
      </c>
      <c r="E12" s="3" t="s">
        <v>448</v>
      </c>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36</v>
      </c>
      <c r="E13" s="46"/>
      <c r="F13" s="44"/>
    </row>
    <row r="14" spans="1:1022" ht="33.4" customHeight="1">
      <c r="A14" s="134"/>
      <c r="B14" s="45" t="str">
        <f>Synthèse!B20</f>
        <v>2.2</v>
      </c>
      <c r="C14" s="44" t="str">
        <f>Synthèse!C20</f>
        <v>Pour chaque cadre ayant un titre de cadre, ce titre de cadre est-il pertinent ?</v>
      </c>
      <c r="D14" s="45" t="s">
        <v>36</v>
      </c>
      <c r="E14" s="44"/>
      <c r="F14" s="44"/>
    </row>
    <row r="15" spans="1:1022"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372">
      <c r="A39" s="134" t="str">
        <f>Synthèse!A49</f>
        <v>Liens</v>
      </c>
      <c r="B39" s="45" t="str">
        <f>Synthèse!B49</f>
        <v>6.1</v>
      </c>
      <c r="C39" s="44" t="str">
        <f>Synthèse!C49</f>
        <v>Chaque lien est-il explicite (hors cas particuliers) ?</v>
      </c>
      <c r="D39" s="45" t="s">
        <v>35</v>
      </c>
      <c r="E39" s="44" t="s">
        <v>390</v>
      </c>
      <c r="F39" s="44"/>
    </row>
    <row r="40" spans="1:6" ht="28.5">
      <c r="A40" s="134"/>
      <c r="B40" s="45" t="str">
        <f>Synthèse!B50</f>
        <v>6.2</v>
      </c>
      <c r="C40" s="44" t="str">
        <f>Synthèse!C50</f>
        <v>Dans chaque page web, chaque lien, à l’exception des ancres, a-t-il un intitulé ?</v>
      </c>
      <c r="D40" s="45" t="s">
        <v>34</v>
      </c>
      <c r="E40" s="44"/>
      <c r="F40" s="44"/>
    </row>
    <row r="41" spans="1:6" ht="129">
      <c r="A41" s="134" t="str">
        <f>Synthèse!A52</f>
        <v>Scripts</v>
      </c>
      <c r="B41" s="12" t="str">
        <f>Synthèse!B52</f>
        <v>7.1</v>
      </c>
      <c r="C41" s="3" t="str">
        <f>Synthèse!C52</f>
        <v>Chaque script est-il, si nécessaire, compatible avec les technologies d’assistance ?</v>
      </c>
      <c r="D41" s="12" t="s">
        <v>35</v>
      </c>
      <c r="E41" s="7" t="s">
        <v>386</v>
      </c>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34</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156.75">
      <c r="A54" s="134"/>
      <c r="B54" s="45" t="str">
        <f>Synthèse!B66</f>
        <v>8.9</v>
      </c>
      <c r="C54" s="44" t="str">
        <f>Synthèse!C66</f>
        <v>Dans chaque page web, les balises ne doivent pas être utilisées uniquement à des fins de présentation. Cette règle est-elle respectée ?</v>
      </c>
      <c r="D54" s="45" t="s">
        <v>35</v>
      </c>
      <c r="E54" s="44" t="s">
        <v>402</v>
      </c>
      <c r="F54" s="44"/>
    </row>
    <row r="55" spans="1:6" ht="28.5">
      <c r="A55" s="134"/>
      <c r="B55" s="45" t="str">
        <f>Synthèse!B67</f>
        <v>8.10</v>
      </c>
      <c r="C55" s="44" t="str">
        <f>Synthèse!C67</f>
        <v>Dans chaque page web, les changements du sens de lecture sont-ils signalés ?</v>
      </c>
      <c r="D55" s="45" t="s">
        <v>36</v>
      </c>
      <c r="E55" s="44"/>
      <c r="F55" s="44"/>
    </row>
    <row r="56" spans="1:6" ht="172.5">
      <c r="A56" s="134" t="str">
        <f>Synthèse!A69</f>
        <v>Structure</v>
      </c>
      <c r="B56" s="73" t="str">
        <f>Synthèse!B69</f>
        <v>9.1</v>
      </c>
      <c r="C56" s="48" t="str">
        <f>Synthèse!C69</f>
        <v>Dans chaque page web, l’information est-elle structurée par l’utilisation appropriée de titres ?</v>
      </c>
      <c r="D56" s="73" t="s">
        <v>35</v>
      </c>
      <c r="E56" s="48" t="s">
        <v>399</v>
      </c>
      <c r="F56" s="48"/>
    </row>
    <row r="57" spans="1:6" ht="42.75">
      <c r="A57" s="134"/>
      <c r="B57" s="73" t="str">
        <f>Synthèse!B70</f>
        <v>9.2</v>
      </c>
      <c r="C57" s="48" t="str">
        <f>Synthèse!C70</f>
        <v>Dans chaque page web, la structure du document est-elle cohérente (hors cas particuliers) ?</v>
      </c>
      <c r="D57" s="73" t="s">
        <v>36</v>
      </c>
      <c r="E57" s="48"/>
      <c r="F57" s="48"/>
    </row>
    <row r="58" spans="1:6" ht="114">
      <c r="A58" s="134"/>
      <c r="B58" s="73" t="str">
        <f>Synthèse!B71</f>
        <v>9.3</v>
      </c>
      <c r="C58" s="48" t="str">
        <f>Synthèse!C71</f>
        <v>Dans chaque page web, chaque liste est-elle correctement structurée ?</v>
      </c>
      <c r="D58" s="73" t="s">
        <v>35</v>
      </c>
      <c r="E58" s="48" t="s">
        <v>388</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57">
      <c r="A66" s="134"/>
      <c r="B66" s="45" t="str">
        <f>Synthèse!B80</f>
        <v>10.7</v>
      </c>
      <c r="C66" s="44" t="str">
        <f>Synthèse!C80</f>
        <v>Dans chaque page web, pour chaque élément recevant le focus, la prise de focus est-elle visible ?</v>
      </c>
      <c r="D66" s="45" t="s">
        <v>35</v>
      </c>
      <c r="E66" s="44" t="s">
        <v>394</v>
      </c>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34</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128.25">
      <c r="A100" s="134"/>
      <c r="B100" s="12" t="str">
        <f>Synthèse!B117</f>
        <v>13.3</v>
      </c>
      <c r="C100" s="3" t="str">
        <f>Synthèse!C117</f>
        <v>Dans chaque page web, chaque document bureautique en téléchargement possède-t-il, si nécessaire, une version accessible (hors cas particuliers) ?</v>
      </c>
      <c r="D100" s="12" t="s">
        <v>35</v>
      </c>
      <c r="E100" s="3" t="s">
        <v>395</v>
      </c>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19" priority="2" stopIfTrue="1" operator="equal">
      <formula>"C"</formula>
    </cfRule>
  </conditionalFormatting>
  <conditionalFormatting sqref="D4:D109">
    <cfRule type="cellIs" dxfId="18" priority="4" stopIfTrue="1" operator="equal">
      <formula>"NA"</formula>
    </cfRule>
  </conditionalFormatting>
  <conditionalFormatting sqref="D4:D109">
    <cfRule type="cellIs" dxfId="17" priority="1" stopIfTrue="1" operator="equal">
      <formula>"NCT"</formula>
    </cfRule>
    <cfRule type="cellIs" dxfId="16" priority="3" stopIfTrue="1" operator="equal">
      <formula>"NC"</formula>
    </cfRule>
  </conditionalFormatting>
  <conditionalFormatting sqref="D4:D109">
    <cfRule type="cellIs" dxfId="15" priority="5" stopIfTrue="1" operator="equal">
      <formula>"NT"</formula>
    </cfRule>
  </conditionalFormatting>
  <dataValidations count="2">
    <dataValidation type="list" showErrorMessage="1" sqref="D5:D109">
      <formula1>"C,NC,NCT,NA,NT"</formula1>
    </dataValidation>
    <dataValidation type="list" showErrorMessage="1" sqref="D4">
      <formula1>"C,NC,NA,NT"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Échantillon!B21</f>
        <v>Retour sur les concours d'affiches 2010 à 2021</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Échantillon!C21</f>
        <v>https://agence.eau-loire-bretagne.fr/sites/agence/home/evenements/concours-affiches-et-videos-il-y-a-de-la-vie-dans-leau/les-concours-de-2010-a-2021.html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34</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34</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34</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28.5">
      <c r="A9" s="119"/>
      <c r="B9" s="12" t="str">
        <f>Synthèse!B14</f>
        <v>1.6</v>
      </c>
      <c r="C9" s="3" t="str">
        <f>Synthèse!C14</f>
        <v>Chaque image porteuse d’information a-t-elle, si nécessaire, une description détaillée ?</v>
      </c>
      <c r="D9" s="12" t="s">
        <v>36</v>
      </c>
      <c r="E9" s="3"/>
      <c r="F9" s="3"/>
    </row>
    <row r="10" spans="1:1022" ht="42.75">
      <c r="A10" s="119"/>
      <c r="B10" s="12" t="str">
        <f>Synthèse!B15</f>
        <v>1.7</v>
      </c>
      <c r="C10" s="3" t="str">
        <f>Synthèse!C15</f>
        <v>Pour chaque image porteuse d’information ayant une description détaillée, cette description est-elle pertinente ?</v>
      </c>
      <c r="D10" s="12" t="s">
        <v>36</v>
      </c>
      <c r="E10" s="3"/>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28.5">
      <c r="A12" s="136"/>
      <c r="B12" s="12" t="str">
        <f>Synthèse!B17</f>
        <v>1.9</v>
      </c>
      <c r="C12" s="3" t="str">
        <f>Synthèse!C17</f>
        <v>Chaque légende d’image est-elle, si nécessaire, correctement reliée à l’image correspondante ?</v>
      </c>
      <c r="D12" s="12" t="s">
        <v>35</v>
      </c>
      <c r="E12" s="3" t="s">
        <v>398</v>
      </c>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36</v>
      </c>
      <c r="E13" s="46"/>
      <c r="F13" s="44"/>
    </row>
    <row r="14" spans="1:1022" ht="33.4" customHeight="1">
      <c r="A14" s="134"/>
      <c r="B14" s="45" t="str">
        <f>Synthèse!B20</f>
        <v>2.2</v>
      </c>
      <c r="C14" s="44" t="str">
        <f>Synthèse!C20</f>
        <v>Pour chaque cadre ayant un titre de cadre, ce titre de cadre est-il pertinent ?</v>
      </c>
      <c r="D14" s="45" t="s">
        <v>36</v>
      </c>
      <c r="E14" s="44"/>
      <c r="F14" s="44"/>
    </row>
    <row r="15" spans="1:1022"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35</v>
      </c>
      <c r="E39" s="44" t="s">
        <v>404</v>
      </c>
      <c r="F39" s="44"/>
    </row>
    <row r="40" spans="1:6" ht="28.5">
      <c r="A40" s="134"/>
      <c r="B40" s="45" t="str">
        <f>Synthèse!B50</f>
        <v>6.2</v>
      </c>
      <c r="C40" s="44" t="str">
        <f>Synthèse!C50</f>
        <v>Dans chaque page web, chaque lien, à l’exception des ancres, a-t-il un intitulé ?</v>
      </c>
      <c r="D40" s="45" t="s">
        <v>34</v>
      </c>
      <c r="E40" s="44"/>
      <c r="F40" s="44"/>
    </row>
    <row r="41" spans="1:6" ht="243">
      <c r="A41" s="134" t="str">
        <f>Synthèse!A52</f>
        <v>Scripts</v>
      </c>
      <c r="B41" s="12" t="str">
        <f>Synthèse!B52</f>
        <v>7.1</v>
      </c>
      <c r="C41" s="3" t="str">
        <f>Synthèse!C52</f>
        <v>Chaque script est-il, si nécessaire, compatible avec les technologies d’assistance ?</v>
      </c>
      <c r="D41" s="12" t="s">
        <v>35</v>
      </c>
      <c r="E41" s="7" t="s">
        <v>397</v>
      </c>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34</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185.25">
      <c r="A54" s="134"/>
      <c r="B54" s="45" t="str">
        <f>Synthèse!B66</f>
        <v>8.9</v>
      </c>
      <c r="C54" s="44" t="str">
        <f>Synthèse!C66</f>
        <v>Dans chaque page web, les balises ne doivent pas être utilisées uniquement à des fins de présentation. Cette règle est-elle respectée ?</v>
      </c>
      <c r="D54" s="45" t="s">
        <v>35</v>
      </c>
      <c r="E54" s="44" t="s">
        <v>403</v>
      </c>
      <c r="F54" s="44"/>
    </row>
    <row r="55" spans="1:6" ht="28.5">
      <c r="A55" s="134"/>
      <c r="B55" s="45" t="str">
        <f>Synthèse!B67</f>
        <v>8.10</v>
      </c>
      <c r="C55" s="44" t="str">
        <f>Synthèse!C67</f>
        <v>Dans chaque page web, les changements du sens de lecture sont-ils signalés ?</v>
      </c>
      <c r="D55" s="45" t="s">
        <v>36</v>
      </c>
      <c r="E55" s="44"/>
      <c r="F55" s="44"/>
    </row>
    <row r="56" spans="1:6" ht="101.25">
      <c r="A56" s="134" t="str">
        <f>Synthèse!A69</f>
        <v>Structure</v>
      </c>
      <c r="B56" s="73" t="str">
        <f>Synthèse!B69</f>
        <v>9.1</v>
      </c>
      <c r="C56" s="48" t="str">
        <f>Synthèse!C69</f>
        <v>Dans chaque page web, l’information est-elle structurée par l’utilisation appropriée de titres ?</v>
      </c>
      <c r="D56" s="73" t="s">
        <v>35</v>
      </c>
      <c r="E56" s="48" t="s">
        <v>409</v>
      </c>
      <c r="F56" s="48"/>
    </row>
    <row r="57" spans="1:6" ht="42.75">
      <c r="A57" s="134"/>
      <c r="B57" s="73" t="str">
        <f>Synthèse!B70</f>
        <v>9.2</v>
      </c>
      <c r="C57" s="48" t="str">
        <f>Synthèse!C70</f>
        <v>Dans chaque page web, la structure du document est-elle cohérente (hors cas particuliers) ?</v>
      </c>
      <c r="D57" s="73" t="s">
        <v>36</v>
      </c>
      <c r="E57" s="48"/>
      <c r="F57" s="48"/>
    </row>
    <row r="58" spans="1:6" ht="114">
      <c r="A58" s="134"/>
      <c r="B58" s="73" t="str">
        <f>Synthèse!B71</f>
        <v>9.3</v>
      </c>
      <c r="C58" s="48" t="str">
        <f>Synthèse!C71</f>
        <v>Dans chaque page web, chaque liste est-elle correctement structurée ?</v>
      </c>
      <c r="D58" s="73" t="s">
        <v>35</v>
      </c>
      <c r="E58" s="48" t="s">
        <v>400</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34</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185.25">
      <c r="A100" s="134"/>
      <c r="B100" s="12" t="str">
        <f>Synthèse!B117</f>
        <v>13.3</v>
      </c>
      <c r="C100" s="3" t="str">
        <f>Synthèse!C117</f>
        <v>Dans chaque page web, chaque document bureautique en téléchargement possède-t-il, si nécessaire, une version accessible (hors cas particuliers) ?</v>
      </c>
      <c r="D100" s="12" t="s">
        <v>35</v>
      </c>
      <c r="E100" s="3" t="s">
        <v>401</v>
      </c>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34</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14" priority="2" stopIfTrue="1" operator="equal">
      <formula>"C"</formula>
    </cfRule>
  </conditionalFormatting>
  <conditionalFormatting sqref="D4:D109">
    <cfRule type="cellIs" dxfId="13" priority="4" stopIfTrue="1" operator="equal">
      <formula>"NA"</formula>
    </cfRule>
  </conditionalFormatting>
  <conditionalFormatting sqref="D4:D109">
    <cfRule type="cellIs" dxfId="12" priority="1" stopIfTrue="1" operator="equal">
      <formula>"NCT"</formula>
    </cfRule>
    <cfRule type="cellIs" dxfId="11" priority="3" stopIfTrue="1" operator="equal">
      <formula>"NC"</formula>
    </cfRule>
  </conditionalFormatting>
  <conditionalFormatting sqref="D4:D109">
    <cfRule type="cellIs" dxfId="1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Échantillon!B22</f>
        <v>Diminuer les fuites d’eau sur les réseaux</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Échantillon!C22</f>
        <v>https://agence.eau-loire-bretagne.fr/home/bassin-loire-bretagne/enjeux-et-actions/eau-et-economies-deau.html?dossierCurrentElement1612d76d-baca-4a82-a73e-2aa9bc95c84f=0151c1d9-048d-4416-848a-a75b7939cd09</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28.5">
      <c r="A9" s="119"/>
      <c r="B9" s="12" t="str">
        <f>Synthèse!B14</f>
        <v>1.6</v>
      </c>
      <c r="C9" s="3" t="str">
        <f>Synthèse!C14</f>
        <v>Chaque image porteuse d’information a-t-elle, si nécessaire, une description détaillée ?</v>
      </c>
      <c r="D9" s="12" t="s">
        <v>36</v>
      </c>
      <c r="E9" s="3"/>
      <c r="F9" s="3"/>
    </row>
    <row r="10" spans="1:1022" ht="42.75">
      <c r="A10" s="119"/>
      <c r="B10" s="12" t="str">
        <f>Synthèse!B15</f>
        <v>1.7</v>
      </c>
      <c r="C10" s="3" t="str">
        <f>Synthèse!C15</f>
        <v>Pour chaque image porteuse d’information ayant une description détaillée, cette description est-elle pertinente ?</v>
      </c>
      <c r="D10" s="12" t="s">
        <v>36</v>
      </c>
      <c r="E10" s="3"/>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28.5">
      <c r="A12" s="136"/>
      <c r="B12" s="12" t="str">
        <f>Synthèse!B17</f>
        <v>1.9</v>
      </c>
      <c r="C12" s="3" t="str">
        <f>Synthèse!C17</f>
        <v>Chaque légende d’image est-elle, si nécessaire, correctement reliée à l’image correspondante ?</v>
      </c>
      <c r="D12" s="12" t="s">
        <v>36</v>
      </c>
      <c r="E12" s="3"/>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34</v>
      </c>
      <c r="E13" s="46"/>
      <c r="F13" s="44"/>
    </row>
    <row r="14" spans="1:1022" ht="114.75">
      <c r="A14" s="134"/>
      <c r="B14" s="45" t="str">
        <f>Synthèse!B20</f>
        <v>2.2</v>
      </c>
      <c r="C14" s="44" t="str">
        <f>Synthèse!C20</f>
        <v>Pour chaque cadre ayant un titre de cadre, ce titre de cadre est-il pertinent ?</v>
      </c>
      <c r="D14" s="45" t="s">
        <v>34</v>
      </c>
      <c r="E14" s="44" t="s">
        <v>449</v>
      </c>
      <c r="F14" s="44"/>
    </row>
    <row r="15" spans="1:1022" ht="156.75">
      <c r="A15" s="134" t="str">
        <f>Synthèse!A22</f>
        <v>Couleurs</v>
      </c>
      <c r="B15" s="12" t="str">
        <f>Synthèse!B22</f>
        <v>3.1</v>
      </c>
      <c r="C15" s="3" t="str">
        <f>Synthèse!C22</f>
        <v>Dans chaque page web, l’information ne doit pas être donnée uniquement par la couleur. Cette règle est-elle respectée ?</v>
      </c>
      <c r="D15" s="12" t="s">
        <v>35</v>
      </c>
      <c r="E15" s="3" t="s">
        <v>413</v>
      </c>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34</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34</v>
      </c>
      <c r="E19" s="44"/>
      <c r="F19" s="44"/>
    </row>
    <row r="20" spans="1:6" ht="42.75">
      <c r="A20" s="134"/>
      <c r="B20" s="45" t="str">
        <f>Synthèse!B28</f>
        <v>4.3</v>
      </c>
      <c r="C20" s="44" t="str">
        <f>Synthèse!C28</f>
        <v>Chaque média temporel synchronisé pré-enregistré a-t-il, si nécessaire, des sous-titres synchronisés (hors cas particuliers) ?</v>
      </c>
      <c r="D20" s="45" t="s">
        <v>34</v>
      </c>
      <c r="E20" s="44"/>
      <c r="F20" s="44"/>
    </row>
    <row r="21" spans="1:6" ht="99.75">
      <c r="A21" s="134"/>
      <c r="B21" s="45" t="str">
        <f>Synthèse!B29</f>
        <v>4.4</v>
      </c>
      <c r="C21" s="44" t="str">
        <f>Synthèse!C29</f>
        <v>Pour chaque média temporel synchronisé pré-enregistré ayant des sous-titres synchronisés, ces sous-titres sont-ils pertinents ?</v>
      </c>
      <c r="D21" s="45" t="s">
        <v>35</v>
      </c>
      <c r="E21" s="44" t="s">
        <v>407</v>
      </c>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34</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57">
      <c r="A51" s="134"/>
      <c r="B51" s="45" t="str">
        <f>Synthèse!B63</f>
        <v>8.6</v>
      </c>
      <c r="C51" s="44" t="str">
        <f>Synthèse!C63</f>
        <v>Pour chaque page web ayant un titre de page, ce titre est-il pertinent ?</v>
      </c>
      <c r="D51" s="45" t="s">
        <v>35</v>
      </c>
      <c r="E51" s="44" t="s">
        <v>414</v>
      </c>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185.25">
      <c r="A54" s="134"/>
      <c r="B54" s="45" t="str">
        <f>Synthèse!B66</f>
        <v>8.9</v>
      </c>
      <c r="C54" s="44" t="str">
        <f>Synthèse!C66</f>
        <v>Dans chaque page web, les balises ne doivent pas être utilisées uniquement à des fins de présentation. Cette règle est-elle respectée ?</v>
      </c>
      <c r="D54" s="45" t="s">
        <v>35</v>
      </c>
      <c r="E54" s="44" t="s">
        <v>411</v>
      </c>
      <c r="F54" s="44"/>
    </row>
    <row r="55" spans="1:6" ht="28.5">
      <c r="A55" s="134"/>
      <c r="B55" s="45" t="str">
        <f>Synthèse!B67</f>
        <v>8.10</v>
      </c>
      <c r="C55" s="44" t="str">
        <f>Synthèse!C67</f>
        <v>Dans chaque page web, les changements du sens de lecture sont-ils signalés ?</v>
      </c>
      <c r="D55" s="45" t="s">
        <v>36</v>
      </c>
      <c r="E55" s="44"/>
      <c r="F55" s="44"/>
    </row>
    <row r="56" spans="1:6" ht="115.5">
      <c r="A56" s="134" t="str">
        <f>Synthèse!A69</f>
        <v>Structure</v>
      </c>
      <c r="B56" s="73" t="str">
        <f>Synthèse!B69</f>
        <v>9.1</v>
      </c>
      <c r="C56" s="48" t="str">
        <f>Synthèse!C69</f>
        <v>Dans chaque page web, l’information est-elle structurée par l’utilisation appropriée de titres ?</v>
      </c>
      <c r="D56" s="73" t="s">
        <v>35</v>
      </c>
      <c r="E56" s="48" t="s">
        <v>410</v>
      </c>
      <c r="F56" s="48"/>
    </row>
    <row r="57" spans="1:6" ht="42.75">
      <c r="A57" s="134"/>
      <c r="B57" s="73" t="str">
        <f>Synthèse!B70</f>
        <v>9.2</v>
      </c>
      <c r="C57" s="48" t="str">
        <f>Synthèse!C70</f>
        <v>Dans chaque page web, la structure du document est-elle cohérente (hors cas particuliers) ?</v>
      </c>
      <c r="D57" s="73" t="s">
        <v>36</v>
      </c>
      <c r="E57" s="48"/>
      <c r="F57" s="48"/>
    </row>
    <row r="58" spans="1:6" ht="114">
      <c r="A58" s="134"/>
      <c r="B58" s="73" t="str">
        <f>Synthèse!B71</f>
        <v>9.3</v>
      </c>
      <c r="C58" s="48" t="str">
        <f>Synthèse!C71</f>
        <v>Dans chaque page web, chaque liste est-elle correctement structurée ?</v>
      </c>
      <c r="D58" s="73" t="s">
        <v>35</v>
      </c>
      <c r="E58" s="48" t="s">
        <v>408</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34</v>
      </c>
      <c r="E92" s="44" t="s">
        <v>412</v>
      </c>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35</v>
      </c>
      <c r="E100" s="3" t="s">
        <v>415</v>
      </c>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9" priority="2" stopIfTrue="1" operator="equal">
      <formula>"C"</formula>
    </cfRule>
  </conditionalFormatting>
  <conditionalFormatting sqref="D4:D109">
    <cfRule type="cellIs" dxfId="8" priority="4" stopIfTrue="1" operator="equal">
      <formula>"NA"</formula>
    </cfRule>
  </conditionalFormatting>
  <conditionalFormatting sqref="D4:D109">
    <cfRule type="cellIs" dxfId="7" priority="1" stopIfTrue="1" operator="equal">
      <formula>"NCT"</formula>
    </cfRule>
    <cfRule type="cellIs" dxfId="6" priority="3" stopIfTrue="1" operator="equal">
      <formula>"NC"</formula>
    </cfRule>
  </conditionalFormatting>
  <conditionalFormatting sqref="D4:D109">
    <cfRule type="cellIs" dxfId="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Échantillon!B23</f>
        <v>Foire aux questions</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Échantillon!C23</f>
        <v>https://agence.eau-loire-bretagne.fr/home/faq.html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15">
      <c r="A3" s="26"/>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22"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22" ht="28.5">
      <c r="A9" s="119"/>
      <c r="B9" s="12" t="str">
        <f>Synthèse!B14</f>
        <v>1.6</v>
      </c>
      <c r="C9" s="3" t="str">
        <f>Synthèse!C14</f>
        <v>Chaque image porteuse d’information a-t-elle, si nécessaire, une description détaillée ?</v>
      </c>
      <c r="D9" s="12" t="s">
        <v>36</v>
      </c>
      <c r="E9" s="3"/>
      <c r="F9" s="3"/>
    </row>
    <row r="10" spans="1:1022" ht="42.75">
      <c r="A10" s="119"/>
      <c r="B10" s="12" t="str">
        <f>Synthèse!B15</f>
        <v>1.7</v>
      </c>
      <c r="C10" s="3" t="str">
        <f>Synthèse!C15</f>
        <v>Pour chaque image porteuse d’information ayant une description détaillée, cette description est-elle pertinente ?</v>
      </c>
      <c r="D10" s="12" t="s">
        <v>36</v>
      </c>
      <c r="E10" s="3"/>
      <c r="F10" s="3"/>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22" ht="28.5">
      <c r="A12" s="136"/>
      <c r="B12" s="12" t="str">
        <f>Synthèse!B17</f>
        <v>1.9</v>
      </c>
      <c r="C12" s="3" t="str">
        <f>Synthèse!C17</f>
        <v>Chaque légende d’image est-elle, si nécessaire, correctement reliée à l’image correspondante ?</v>
      </c>
      <c r="D12" s="12" t="s">
        <v>36</v>
      </c>
      <c r="E12" s="3"/>
      <c r="F12" s="3"/>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c r="YM12" s="14"/>
      <c r="YN12" s="14"/>
      <c r="YO12" s="14"/>
      <c r="YP12" s="14"/>
      <c r="YQ12" s="14"/>
      <c r="YR12" s="14"/>
      <c r="YS12" s="14"/>
      <c r="YT12" s="14"/>
      <c r="YU12" s="14"/>
      <c r="YV12" s="14"/>
      <c r="YW12" s="14"/>
      <c r="YX12" s="14"/>
      <c r="YY12" s="14"/>
      <c r="YZ12" s="14"/>
      <c r="ZA12" s="14"/>
      <c r="ZB12" s="14"/>
      <c r="ZC12" s="14"/>
      <c r="ZD12" s="14"/>
      <c r="ZE12" s="14"/>
      <c r="ZF12" s="14"/>
      <c r="ZG12" s="14"/>
      <c r="ZH12" s="14"/>
      <c r="ZI12" s="14"/>
      <c r="ZJ12" s="14"/>
      <c r="ZK12" s="14"/>
      <c r="ZL12" s="14"/>
      <c r="ZM12" s="14"/>
      <c r="ZN12" s="14"/>
      <c r="ZO12" s="14"/>
      <c r="ZP12" s="14"/>
      <c r="ZQ12" s="14"/>
      <c r="ZR12" s="14"/>
      <c r="ZS12" s="14"/>
      <c r="ZT12" s="14"/>
      <c r="ZU12" s="14"/>
      <c r="ZV12" s="14"/>
      <c r="ZW12" s="14"/>
      <c r="ZX12" s="14"/>
      <c r="ZY12" s="14"/>
      <c r="ZZ12" s="14"/>
      <c r="AAA12" s="14"/>
      <c r="AAB12" s="14"/>
      <c r="AAC12" s="14"/>
      <c r="AAD12" s="14"/>
      <c r="AAE12" s="14"/>
      <c r="AAF12" s="14"/>
      <c r="AAG12" s="14"/>
      <c r="AAH12" s="14"/>
      <c r="AAI12" s="14"/>
      <c r="AAJ12" s="14"/>
      <c r="AAK12" s="14"/>
      <c r="AAL12" s="14"/>
      <c r="AAM12" s="14"/>
      <c r="AAN12" s="14"/>
      <c r="AAO12" s="14"/>
      <c r="AAP12" s="14"/>
      <c r="AAQ12" s="14"/>
      <c r="AAR12" s="14"/>
      <c r="AAS12" s="14"/>
      <c r="AAT12" s="14"/>
      <c r="AAU12" s="14"/>
      <c r="AAV12" s="14"/>
      <c r="AAW12" s="14"/>
      <c r="AAX12" s="14"/>
      <c r="AAY12" s="14"/>
      <c r="AAZ12" s="14"/>
      <c r="ABA12" s="14"/>
      <c r="ABB12" s="14"/>
      <c r="ABC12" s="14"/>
      <c r="ABD12" s="14"/>
      <c r="ABE12" s="14"/>
      <c r="ABF12" s="14"/>
      <c r="ABG12" s="14"/>
      <c r="ABH12" s="14"/>
      <c r="ABI12" s="14"/>
      <c r="ABJ12" s="14"/>
      <c r="ABK12" s="14"/>
      <c r="ABL12" s="14"/>
      <c r="ABM12" s="14"/>
      <c r="ABN12" s="14"/>
      <c r="ABO12" s="14"/>
      <c r="ABP12" s="14"/>
      <c r="ABQ12" s="14"/>
      <c r="ABR12" s="14"/>
      <c r="ABS12" s="14"/>
      <c r="ABT12" s="14"/>
      <c r="ABU12" s="14"/>
      <c r="ABV12" s="14"/>
      <c r="ABW12" s="14"/>
      <c r="ABX12" s="14"/>
      <c r="ABY12" s="14"/>
      <c r="ABZ12" s="14"/>
      <c r="ACA12" s="14"/>
      <c r="ACB12" s="14"/>
      <c r="ACC12" s="14"/>
      <c r="ACD12" s="14"/>
      <c r="ACE12" s="14"/>
      <c r="ACF12" s="14"/>
      <c r="ACG12" s="14"/>
      <c r="ACH12" s="14"/>
      <c r="ACI12" s="14"/>
      <c r="ACJ12" s="14"/>
      <c r="ACK12" s="14"/>
      <c r="ACL12" s="14"/>
      <c r="ACM12" s="14"/>
      <c r="ACN12" s="14"/>
      <c r="ACO12" s="14"/>
      <c r="ACP12" s="14"/>
      <c r="ACQ12" s="14"/>
      <c r="ACR12" s="14"/>
      <c r="ACS12" s="14"/>
      <c r="ACT12" s="14"/>
      <c r="ACU12" s="14"/>
      <c r="ACV12" s="14"/>
      <c r="ACW12" s="14"/>
      <c r="ACX12" s="14"/>
      <c r="ACY12" s="14"/>
      <c r="ACZ12" s="14"/>
      <c r="ADA12" s="14"/>
      <c r="ADB12" s="14"/>
      <c r="ADC12" s="14"/>
      <c r="ADD12" s="14"/>
      <c r="ADE12" s="14"/>
      <c r="ADF12" s="14"/>
      <c r="ADG12" s="14"/>
      <c r="ADH12" s="14"/>
      <c r="ADI12" s="14"/>
      <c r="ADJ12" s="14"/>
      <c r="ADK12" s="14"/>
      <c r="ADL12" s="14"/>
      <c r="ADM12" s="14"/>
      <c r="ADN12" s="14"/>
      <c r="ADO12" s="14"/>
      <c r="ADP12" s="14"/>
      <c r="ADQ12" s="14"/>
      <c r="ADR12" s="14"/>
      <c r="ADS12" s="14"/>
      <c r="ADT12" s="14"/>
      <c r="ADU12" s="14"/>
      <c r="ADV12" s="14"/>
      <c r="ADW12" s="14"/>
      <c r="ADX12" s="14"/>
      <c r="ADY12" s="14"/>
      <c r="ADZ12" s="14"/>
      <c r="AEA12" s="14"/>
      <c r="AEB12" s="14"/>
      <c r="AEC12" s="14"/>
      <c r="AED12" s="14"/>
      <c r="AEE12" s="14"/>
      <c r="AEF12" s="14"/>
      <c r="AEG12" s="14"/>
      <c r="AEH12" s="14"/>
      <c r="AEI12" s="14"/>
      <c r="AEJ12" s="14"/>
      <c r="AEK12" s="14"/>
      <c r="AEL12" s="14"/>
      <c r="AEM12" s="14"/>
      <c r="AEN12" s="14"/>
      <c r="AEO12" s="14"/>
      <c r="AEP12" s="14"/>
      <c r="AEQ12" s="14"/>
      <c r="AER12" s="14"/>
      <c r="AES12" s="14"/>
      <c r="AET12" s="14"/>
      <c r="AEU12" s="14"/>
      <c r="AEV12" s="14"/>
      <c r="AEW12" s="14"/>
      <c r="AEX12" s="14"/>
      <c r="AEY12" s="14"/>
      <c r="AEZ12" s="14"/>
      <c r="AFA12" s="14"/>
      <c r="AFB12" s="14"/>
      <c r="AFC12" s="14"/>
      <c r="AFD12" s="14"/>
      <c r="AFE12" s="14"/>
      <c r="AFF12" s="14"/>
      <c r="AFG12" s="14"/>
      <c r="AFH12" s="14"/>
      <c r="AFI12" s="14"/>
      <c r="AFJ12" s="14"/>
      <c r="AFK12" s="14"/>
      <c r="AFL12" s="14"/>
      <c r="AFM12" s="14"/>
      <c r="AFN12" s="14"/>
      <c r="AFO12" s="14"/>
      <c r="AFP12" s="14"/>
      <c r="AFQ12" s="14"/>
      <c r="AFR12" s="14"/>
      <c r="AFS12" s="14"/>
      <c r="AFT12" s="14"/>
      <c r="AFU12" s="14"/>
      <c r="AFV12" s="14"/>
      <c r="AFW12" s="14"/>
      <c r="AFX12" s="14"/>
      <c r="AFY12" s="14"/>
      <c r="AFZ12" s="14"/>
      <c r="AGA12" s="14"/>
      <c r="AGB12" s="14"/>
      <c r="AGC12" s="14"/>
      <c r="AGD12" s="14"/>
      <c r="AGE12" s="14"/>
      <c r="AGF12" s="14"/>
      <c r="AGG12" s="14"/>
      <c r="AGH12" s="14"/>
      <c r="AGI12" s="14"/>
      <c r="AGJ12" s="14"/>
      <c r="AGK12" s="14"/>
      <c r="AGL12" s="14"/>
      <c r="AGM12" s="14"/>
      <c r="AGN12" s="14"/>
      <c r="AGO12" s="14"/>
      <c r="AGP12" s="14"/>
      <c r="AGQ12" s="14"/>
      <c r="AGR12" s="14"/>
      <c r="AGS12" s="14"/>
      <c r="AGT12" s="14"/>
      <c r="AGU12" s="14"/>
      <c r="AGV12" s="14"/>
      <c r="AGW12" s="14"/>
      <c r="AGX12" s="14"/>
      <c r="AGY12" s="14"/>
      <c r="AGZ12" s="14"/>
      <c r="AHA12" s="14"/>
      <c r="AHB12" s="14"/>
      <c r="AHC12" s="14"/>
      <c r="AHD12" s="14"/>
      <c r="AHE12" s="14"/>
      <c r="AHF12" s="14"/>
      <c r="AHG12" s="14"/>
      <c r="AHH12" s="14"/>
      <c r="AHI12" s="14"/>
      <c r="AHJ12" s="14"/>
      <c r="AHK12" s="14"/>
      <c r="AHL12" s="14"/>
      <c r="AHM12" s="14"/>
      <c r="AHN12" s="14"/>
      <c r="AHO12" s="14"/>
      <c r="AHP12" s="14"/>
      <c r="AHQ12" s="14"/>
      <c r="AHR12" s="14"/>
      <c r="AHS12" s="14"/>
      <c r="AHT12" s="14"/>
      <c r="AHU12" s="14"/>
      <c r="AHV12" s="14"/>
      <c r="AHW12" s="14"/>
      <c r="AHX12" s="14"/>
      <c r="AHY12" s="14"/>
      <c r="AHZ12" s="14"/>
      <c r="AIA12" s="14"/>
      <c r="AIB12" s="14"/>
      <c r="AIC12" s="14"/>
      <c r="AID12" s="14"/>
      <c r="AIE12" s="14"/>
      <c r="AIF12" s="14"/>
      <c r="AIG12" s="14"/>
      <c r="AIH12" s="14"/>
      <c r="AII12" s="14"/>
      <c r="AIJ12" s="14"/>
      <c r="AIK12" s="14"/>
      <c r="AIL12" s="14"/>
      <c r="AIM12" s="14"/>
      <c r="AIN12" s="14"/>
      <c r="AIO12" s="14"/>
      <c r="AIP12" s="14"/>
      <c r="AIQ12" s="14"/>
      <c r="AIR12" s="14"/>
      <c r="AIS12" s="14"/>
      <c r="AIT12" s="14"/>
      <c r="AIU12" s="14"/>
      <c r="AIV12" s="14"/>
      <c r="AIW12" s="14"/>
      <c r="AIX12" s="14"/>
      <c r="AIY12" s="14"/>
      <c r="AIZ12" s="14"/>
      <c r="AJA12" s="14"/>
      <c r="AJB12" s="14"/>
      <c r="AJC12" s="14"/>
      <c r="AJD12" s="14"/>
      <c r="AJE12" s="14"/>
      <c r="AJF12" s="14"/>
      <c r="AJG12" s="14"/>
      <c r="AJH12" s="14"/>
      <c r="AJI12" s="14"/>
      <c r="AJJ12" s="14"/>
      <c r="AJK12" s="14"/>
      <c r="AJL12" s="14"/>
      <c r="AJM12" s="14"/>
      <c r="AJN12" s="14"/>
      <c r="AJO12" s="14"/>
      <c r="AJP12" s="14"/>
      <c r="AJQ12" s="14"/>
      <c r="AJR12" s="14"/>
      <c r="AJS12" s="14"/>
      <c r="AJT12" s="14"/>
      <c r="AJU12" s="14"/>
      <c r="AJV12" s="14"/>
      <c r="AJW12" s="14"/>
      <c r="AJX12" s="14"/>
      <c r="AJY12" s="14"/>
      <c r="AJZ12" s="14"/>
      <c r="AKA12" s="14"/>
      <c r="AKB12" s="14"/>
      <c r="AKC12" s="14"/>
      <c r="AKD12" s="14"/>
      <c r="AKE12" s="14"/>
      <c r="AKF12" s="14"/>
      <c r="AKG12" s="14"/>
      <c r="AKH12" s="14"/>
      <c r="AKI12" s="14"/>
      <c r="AKJ12" s="14"/>
      <c r="AKK12" s="14"/>
      <c r="AKL12" s="14"/>
      <c r="AKM12" s="14"/>
      <c r="AKN12" s="14"/>
      <c r="AKO12" s="14"/>
      <c r="AKP12" s="14"/>
      <c r="AKQ12" s="14"/>
      <c r="AKR12" s="14"/>
      <c r="AKS12" s="14"/>
      <c r="AKT12" s="14"/>
      <c r="AKU12" s="14"/>
      <c r="AKV12" s="14"/>
      <c r="AKW12" s="14"/>
      <c r="AKX12" s="14"/>
      <c r="AKY12" s="14"/>
      <c r="AKZ12" s="14"/>
      <c r="ALA12" s="14"/>
      <c r="ALB12" s="14"/>
      <c r="ALC12" s="14"/>
      <c r="ALD12" s="14"/>
      <c r="ALE12" s="14"/>
      <c r="ALF12" s="14"/>
      <c r="ALG12" s="14"/>
      <c r="ALH12" s="14"/>
      <c r="ALI12" s="14"/>
      <c r="ALJ12" s="14"/>
      <c r="ALK12" s="14"/>
      <c r="ALL12" s="14"/>
      <c r="ALM12" s="14"/>
      <c r="ALN12" s="14"/>
      <c r="ALO12" s="14"/>
      <c r="ALP12" s="14"/>
      <c r="ALQ12" s="14"/>
      <c r="ALR12" s="14"/>
      <c r="ALS12" s="14"/>
      <c r="ALT12" s="14"/>
      <c r="ALU12" s="14"/>
      <c r="ALV12" s="14"/>
      <c r="ALW12" s="14"/>
      <c r="ALX12" s="14"/>
      <c r="ALY12" s="14"/>
      <c r="ALZ12" s="14"/>
      <c r="AMA12" s="14"/>
      <c r="AMB12" s="14"/>
      <c r="AMC12" s="6"/>
      <c r="AMD12" s="6"/>
      <c r="AME12" s="6"/>
      <c r="AMF12" s="6"/>
      <c r="AMG12" s="6"/>
      <c r="AMH12" s="6"/>
    </row>
    <row r="13" spans="1:1022" ht="16.899999999999999" customHeight="1">
      <c r="A13" s="134" t="str">
        <f>Synthèse!A19</f>
        <v>Cadres</v>
      </c>
      <c r="B13" s="45" t="str">
        <f>Synthèse!B19</f>
        <v>2.1</v>
      </c>
      <c r="C13" s="44" t="str">
        <f>Synthèse!C19</f>
        <v>Chaque cadre a-t-il un titre de cadre ?</v>
      </c>
      <c r="D13" s="45" t="s">
        <v>36</v>
      </c>
      <c r="E13" s="46"/>
      <c r="F13" s="44"/>
    </row>
    <row r="14" spans="1:1022" ht="33.4" customHeight="1">
      <c r="A14" s="134"/>
      <c r="B14" s="45" t="str">
        <f>Synthèse!B20</f>
        <v>2.2</v>
      </c>
      <c r="C14" s="44" t="str">
        <f>Synthèse!C20</f>
        <v>Pour chaque cadre ayant un titre de cadre, ce titre de cadre est-il pertinent ?</v>
      </c>
      <c r="D14" s="45" t="s">
        <v>36</v>
      </c>
      <c r="E14" s="44"/>
      <c r="F14" s="44"/>
    </row>
    <row r="15" spans="1:1022"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22"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99.75">
      <c r="A39" s="134" t="str">
        <f>Synthèse!A49</f>
        <v>Liens</v>
      </c>
      <c r="B39" s="45" t="str">
        <f>Synthèse!B49</f>
        <v>6.1</v>
      </c>
      <c r="C39" s="44" t="str">
        <f>Synthèse!C49</f>
        <v>Chaque lien est-il explicite (hors cas particuliers) ?</v>
      </c>
      <c r="D39" s="45" t="s">
        <v>35</v>
      </c>
      <c r="E39" s="44" t="s">
        <v>429</v>
      </c>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35</v>
      </c>
      <c r="E41" s="7" t="s">
        <v>427</v>
      </c>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34</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42.75">
      <c r="A54" s="134"/>
      <c r="B54" s="45" t="str">
        <f>Synthèse!B66</f>
        <v>8.9</v>
      </c>
      <c r="C54" s="44" t="str">
        <f>Synthèse!C66</f>
        <v>Dans chaque page web, les balises ne doivent pas être utilisées uniquement à des fins de présentation. Cette règle est-elle respectée ?</v>
      </c>
      <c r="D54" s="45" t="s">
        <v>35</v>
      </c>
      <c r="E54" s="44" t="s">
        <v>428</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c r="F57" s="48"/>
    </row>
    <row r="58" spans="1:6" ht="28.5">
      <c r="A58" s="134"/>
      <c r="B58" s="73" t="str">
        <f>Synthèse!B71</f>
        <v>9.3</v>
      </c>
      <c r="C58" s="48" t="str">
        <f>Synthèse!C71</f>
        <v>Dans chaque page web, chaque liste est-elle correctement structurée ?</v>
      </c>
      <c r="D58" s="73" t="s">
        <v>34</v>
      </c>
      <c r="E58" s="48"/>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57">
      <c r="A66" s="134"/>
      <c r="B66" s="45" t="str">
        <f>Synthèse!B80</f>
        <v>10.7</v>
      </c>
      <c r="C66" s="44" t="str">
        <f>Synthèse!C80</f>
        <v>Dans chaque page web, pour chaque élément recevant le focus, la prise de focus est-elle visible ?</v>
      </c>
      <c r="D66" s="45" t="s">
        <v>35</v>
      </c>
      <c r="E66" s="44" t="s">
        <v>430</v>
      </c>
      <c r="F66" s="44"/>
    </row>
    <row r="67" spans="1:6" ht="42.75">
      <c r="A67" s="134"/>
      <c r="B67" s="45" t="str">
        <f>Synthèse!B81</f>
        <v>10.8</v>
      </c>
      <c r="C67" s="44" t="str">
        <f>Synthèse!C81</f>
        <v>Pour chaque page web, les contenus cachés ont-ils vocation à être ignorés par les technologies d’assistance ?</v>
      </c>
      <c r="D67" s="45" t="s">
        <v>34</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34</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4" priority="2" stopIfTrue="1" operator="equal">
      <formula>"C"</formula>
    </cfRule>
  </conditionalFormatting>
  <conditionalFormatting sqref="D4:D109">
    <cfRule type="cellIs" dxfId="3" priority="4" stopIfTrue="1" operator="equal">
      <formula>"NA"</formula>
    </cfRule>
  </conditionalFormatting>
  <conditionalFormatting sqref="D4:D109">
    <cfRule type="cellIs" dxfId="2" priority="1" stopIfTrue="1" operator="equal">
      <formula>"NCT"</formula>
    </cfRule>
    <cfRule type="cellIs" dxfId="1" priority="3" stopIfTrue="1" operator="equal">
      <formula>"NC"</formula>
    </cfRule>
  </conditionalFormatting>
  <conditionalFormatting sqref="D4:D109">
    <cfRule type="cellIs" dxfId="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E127"/>
  <sheetViews>
    <sheetView zoomScale="85" zoomScaleNormal="85" workbookViewId="0">
      <pane xSplit="7" ySplit="8" topLeftCell="H9" activePane="bottomRight" state="frozen"/>
      <selection pane="topRight" activeCell="I1" sqref="I1"/>
      <selection pane="bottomLeft" activeCell="A9" sqref="A9"/>
      <selection pane="bottomRight" sqref="A1:G1"/>
    </sheetView>
  </sheetViews>
  <sheetFormatPr baseColWidth="10" defaultColWidth="10.77734375" defaultRowHeight="15"/>
  <cols>
    <col min="1" max="1" width="3.77734375" style="8" customWidth="1"/>
    <col min="2" max="2" width="5.33203125" style="8" customWidth="1"/>
    <col min="3" max="3" width="35.77734375" style="8" customWidth="1"/>
    <col min="4" max="4" width="5.77734375" style="34" customWidth="1"/>
    <col min="5" max="7" width="4.33203125" style="35" customWidth="1"/>
    <col min="8" max="22" width="6.33203125" style="10" customWidth="1"/>
    <col min="23" max="23" width="14.21875" style="8" customWidth="1"/>
    <col min="24" max="24" width="20.77734375" style="8" customWidth="1"/>
    <col min="25" max="25" width="30.77734375" style="8" customWidth="1"/>
    <col min="26" max="26" width="20.77734375" style="8" customWidth="1"/>
    <col min="27" max="27" width="30.77734375" style="8" customWidth="1"/>
    <col min="28" max="993" width="14.21875" style="8" customWidth="1"/>
    <col min="994" max="994" width="10.77734375" style="8" customWidth="1"/>
    <col min="995" max="16384" width="10.77734375" style="8"/>
  </cols>
  <sheetData>
    <row r="1" spans="1:993" ht="18">
      <c r="A1" s="112" t="s">
        <v>279</v>
      </c>
      <c r="B1" s="112"/>
      <c r="C1" s="112"/>
      <c r="D1" s="112"/>
      <c r="E1" s="112"/>
      <c r="F1" s="112"/>
      <c r="G1" s="112"/>
      <c r="H1" s="113"/>
      <c r="I1" s="113"/>
      <c r="J1" s="113"/>
      <c r="K1" s="113"/>
      <c r="L1" s="113"/>
      <c r="M1" s="113"/>
      <c r="N1" s="113"/>
      <c r="O1" s="113"/>
      <c r="P1" s="113"/>
      <c r="Q1" s="113"/>
      <c r="R1" s="113"/>
      <c r="S1" s="113"/>
      <c r="T1" s="113"/>
      <c r="U1" s="113"/>
      <c r="V1" s="113"/>
    </row>
    <row r="2" spans="1:993" ht="31.15" customHeight="1">
      <c r="A2" s="114" t="s">
        <v>277</v>
      </c>
      <c r="B2" s="114"/>
      <c r="C2" s="114"/>
      <c r="D2" s="114"/>
      <c r="E2" s="114"/>
      <c r="F2" s="114"/>
      <c r="G2" s="114"/>
      <c r="H2" s="114" t="s">
        <v>278</v>
      </c>
      <c r="I2" s="114"/>
      <c r="J2" s="114"/>
      <c r="K2" s="114"/>
      <c r="L2" s="114"/>
      <c r="M2" s="114"/>
      <c r="N2" s="114"/>
      <c r="O2" s="114"/>
      <c r="P2" s="114"/>
      <c r="Q2" s="114"/>
      <c r="R2" s="114"/>
      <c r="S2" s="114"/>
      <c r="T2" s="114"/>
      <c r="U2" s="114"/>
      <c r="V2" s="114"/>
      <c r="X2" s="80" t="s">
        <v>285</v>
      </c>
      <c r="Y2" s="81"/>
      <c r="Z2" s="81"/>
      <c r="AA2" s="82"/>
    </row>
    <row r="3" spans="1:993" ht="39" customHeight="1">
      <c r="A3" s="122">
        <f>COUNTIF(Synthèse!D9:D126,"C")/(COUNTIF(Synthèse!D9:D126,"C")+COUNTIF(Synthèse!D9:D126,"NC"))</f>
        <v>0.52238805970149249</v>
      </c>
      <c r="B3" s="123"/>
      <c r="C3" s="123"/>
      <c r="D3" s="123"/>
      <c r="E3" s="123"/>
      <c r="F3" s="123"/>
      <c r="G3" s="123"/>
      <c r="H3" s="122" t="str">
        <f>ROUND(AVERAGEIF(Synthèse!H8:V8,"&lt;&gt;NA")*100,1)&amp;"%"</f>
        <v>65,7%</v>
      </c>
      <c r="I3" s="123"/>
      <c r="J3" s="123"/>
      <c r="K3" s="123"/>
      <c r="L3" s="123"/>
      <c r="M3" s="123"/>
      <c r="N3" s="123"/>
      <c r="O3" s="123"/>
      <c r="P3" s="123"/>
      <c r="Q3" s="123"/>
      <c r="R3" s="123"/>
      <c r="S3" s="123"/>
      <c r="T3" s="123"/>
      <c r="U3" s="123"/>
      <c r="V3" s="123"/>
      <c r="X3" s="125" t="s">
        <v>286</v>
      </c>
      <c r="Y3" s="126"/>
      <c r="Z3" s="126"/>
      <c r="AA3" s="127"/>
    </row>
    <row r="4" spans="1:993" ht="70.150000000000006" customHeight="1">
      <c r="A4" s="117" t="s">
        <v>37</v>
      </c>
      <c r="B4" s="117" t="s">
        <v>252</v>
      </c>
      <c r="C4" s="124" t="s">
        <v>255</v>
      </c>
      <c r="D4" s="117" t="s">
        <v>272</v>
      </c>
      <c r="E4" s="117" t="s">
        <v>276</v>
      </c>
      <c r="F4" s="117" t="s">
        <v>275</v>
      </c>
      <c r="G4" s="117" t="s">
        <v>274</v>
      </c>
      <c r="H4" s="65" t="str">
        <f>_xlfn.CONCAT(Échantillon!A9, " ", Échantillon!B9)</f>
        <v>P01 Accueil</v>
      </c>
      <c r="I4" s="66" t="str">
        <f>_xlfn.CONCAT(Échantillon!A10, " ", Échantillon!B10)</f>
        <v>P02 Nous contacter</v>
      </c>
      <c r="J4" s="66" t="str">
        <f>_xlfn.CONCAT(Échantillon!A11, " ", Échantillon!B11)</f>
        <v>P03 Aide et accessibilité</v>
      </c>
      <c r="K4" s="66" t="str">
        <f>_xlfn.CONCAT(Échantillon!A12, " ", Échantillon!B12)</f>
        <v>P04 Résultats d’une recherche</v>
      </c>
      <c r="L4" s="66" t="str">
        <f>_xlfn.CONCAT(Échantillon!A13, " ", Échantillon!B13)</f>
        <v>P05 Crédits et informations légales</v>
      </c>
      <c r="M4" s="66" t="str">
        <f>_xlfn.CONCAT(Échantillon!A14, " ", Échantillon!B14)</f>
        <v>P06 Plan du site</v>
      </c>
      <c r="N4" s="66" t="str">
        <f>_xlfn.CONCAT(Échantillon!A15, " ", Échantillon!B15)</f>
        <v>P07 Tous les évènements</v>
      </c>
      <c r="O4" s="66" t="str">
        <f>_xlfn.CONCAT(Échantillon!A16, " ", Échantillon!B16)</f>
        <v>P08 Offres d’emploi</v>
      </c>
      <c r="P4" s="66" t="str">
        <f>_xlfn.CONCAT(Échantillon!A17, " ", Échantillon!B17)</f>
        <v>P09 Espace multimédia</v>
      </c>
      <c r="Q4" s="66" t="str">
        <f>_xlfn.CONCAT(Échantillon!A18, " ", Échantillon!B18)</f>
        <v>P10 Composition du comité de bassin</v>
      </c>
      <c r="R4" s="66" t="str">
        <f>_xlfn.CONCAT(Échantillon!A19, " ", Échantillon!B19)</f>
        <v>P11 La qualité des eaux</v>
      </c>
      <c r="S4" s="66" t="str">
        <f>_xlfn.CONCAT(Échantillon!A20, " ", Échantillon!B20)</f>
        <v>P12 Le territoire naturel du bassin Loire-Bretagne</v>
      </c>
      <c r="T4" s="66" t="str">
        <f>_xlfn.CONCAT(Échantillon!A21, " ", Échantillon!B21)</f>
        <v>P13 Retour sur les concours d'affiches 2010 à 2021</v>
      </c>
      <c r="U4" s="66" t="str">
        <f>_xlfn.CONCAT(Échantillon!A22, " ", Échantillon!B22)</f>
        <v>P14 Diminuer les fuites d’eau sur les réseaux</v>
      </c>
      <c r="V4" s="66" t="str">
        <f>_xlfn.CONCAT(Échantillon!A23, " ", Échantillon!B23)</f>
        <v>P15 Foire aux questions</v>
      </c>
      <c r="W4" s="58"/>
      <c r="X4" s="128"/>
      <c r="Y4" s="129"/>
      <c r="Z4" s="129"/>
      <c r="AA4" s="130"/>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row>
    <row r="5" spans="1:993" s="1" customFormat="1">
      <c r="A5" s="117"/>
      <c r="B5" s="117"/>
      <c r="C5" s="124"/>
      <c r="D5" s="117"/>
      <c r="E5" s="117"/>
      <c r="F5" s="117"/>
      <c r="G5" s="117"/>
      <c r="H5" s="67">
        <f>SUM(COUNTIF(H9:H17,"C"),COUNTIF(H19:H20,"C"),COUNTIF(H22:H24,"C"),COUNTIF(H26:H38,"C"),COUNTIF(H40:H47,"C"),COUNTIF(H49:H50,"C"),COUNTIF(H52:H56,"C"),COUNTIF(H58:H67,"C"),COUNTIF(H69:H72,"C"),COUNTIF(H74:H87,"C"),COUNTIF(H89:H101,"C"),COUNTIF(H103:H113,"C"),COUNTIF(H115:H126,"C"),COUNTIF(H9:H17,"CT"),COUNTIF(H19:H20,"CT"),COUNTIF(H22:H24,"CT"),COUNTIF(H26:H38,"CT"),COUNTIF(H40:H47,"CT"),COUNTIF(H49:H50,"CT"),COUNTIF(H52:H56,"CT"),COUNTIF(H58:H67,"CT"),COUNTIF(H69:H72,"CT"),COUNTIF(H74:H87,"CT"),COUNTIF(H89:H101,"CT"),COUNTIF(H103:H113,"CT"),COUNTIF(H115:H126,"CT"))</f>
        <v>33</v>
      </c>
      <c r="I5" s="67">
        <f t="shared" ref="I5:V5" si="0">SUM(COUNTIF(I9:I17,"C"),COUNTIF(I19:I20,"C"),COUNTIF(I22:I24,"C"),COUNTIF(I26:I38,"C"),COUNTIF(I40:I47,"C"),COUNTIF(I49:I50,"C"),COUNTIF(I52:I56,"C"),COUNTIF(I58:I67,"C"),COUNTIF(I69:I72,"C"),COUNTIF(I74:I87,"C"),COUNTIF(I89:I101,"C"),COUNTIF(I103:I113,"C"),COUNTIF(I115:I126,"C"),COUNTIF(I9:I17,"CT"),COUNTIF(I19:I20,"CT"),COUNTIF(I22:I24,"CT"),COUNTIF(I26:I38,"CT"),COUNTIF(I40:I47,"CT"),COUNTIF(I49:I50,"CT"),COUNTIF(I52:I56,"CT"),COUNTIF(I58:I67,"CT"),COUNTIF(I69:I72,"CT"),COUNTIF(I74:I87,"CT"),COUNTIF(I89:I101,"CT"),COUNTIF(I103:I113,"CT"),COUNTIF(I115:I126,"CT"))</f>
        <v>32</v>
      </c>
      <c r="J5" s="67">
        <f t="shared" si="0"/>
        <v>34</v>
      </c>
      <c r="K5" s="67">
        <f t="shared" si="0"/>
        <v>36</v>
      </c>
      <c r="L5" s="67">
        <f t="shared" si="0"/>
        <v>34</v>
      </c>
      <c r="M5" s="67">
        <f t="shared" si="0"/>
        <v>35</v>
      </c>
      <c r="N5" s="67">
        <f t="shared" si="0"/>
        <v>34</v>
      </c>
      <c r="O5" s="67">
        <f t="shared" si="0"/>
        <v>33</v>
      </c>
      <c r="P5" s="67">
        <f t="shared" si="0"/>
        <v>36</v>
      </c>
      <c r="Q5" s="67">
        <f t="shared" si="0"/>
        <v>33</v>
      </c>
      <c r="R5" s="67">
        <f t="shared" si="0"/>
        <v>34</v>
      </c>
      <c r="S5" s="67">
        <f t="shared" si="0"/>
        <v>32</v>
      </c>
      <c r="T5" s="67">
        <f t="shared" si="0"/>
        <v>34</v>
      </c>
      <c r="U5" s="67">
        <f t="shared" si="0"/>
        <v>38</v>
      </c>
      <c r="V5" s="67">
        <f t="shared" si="0"/>
        <v>33</v>
      </c>
      <c r="W5" s="70" t="s">
        <v>34</v>
      </c>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row>
    <row r="6" spans="1:993" s="1" customFormat="1" ht="15.75">
      <c r="A6" s="117"/>
      <c r="B6" s="117"/>
      <c r="C6" s="124"/>
      <c r="D6" s="117"/>
      <c r="E6" s="117"/>
      <c r="F6" s="117"/>
      <c r="G6" s="117"/>
      <c r="H6" s="68">
        <f>SUM(COUNTIF(H9:H17,"NC"),COUNTIF(H19:H20,"NC"),COUNTIF(H22:H24,"NC"),COUNTIF(H26:H38,"NC"),COUNTIF(H40:H47,"NC"),COUNTIF(H49:H50,"NC"),COUNTIF(H52:H56,"NC"),COUNTIF(H58:H67,"NC"),COUNTIF(H69:H72,"NC"),COUNTIF(H74:H87,"NC"),COUNTIF(H89:H101,"NC"),COUNTIF(H103:H113,"NC"),COUNTIF(H115:H126,"NC"),COUNTIF(H9:H17,"NCT"),COUNTIF(H19:H20,"NCT"),COUNTIF(H22:H24,"NCT"),COUNTIF(H26:H38,"NCT"),COUNTIF(H40:H47,"NCT"),COUNTIF(H49:H50,"NCT"),COUNTIF(H52:H56,"NCT"),COUNTIF(H58:H67,"NCT"),COUNTIF(H69:H72,"NCT"),COUNTIF(H74:H87,"NCT"),COUNTIF(H89:H101,"NCT"),COUNTIF(H103:H113,"NCT"),COUNTIF(H115:H126,"NCT"))</f>
        <v>21</v>
      </c>
      <c r="I6" s="68">
        <f t="shared" ref="I6:V6" si="1">SUM(COUNTIF(I9:I17,"NC"),COUNTIF(I19:I20,"NC"),COUNTIF(I22:I24,"NC"),COUNTIF(I26:I38,"NC"),COUNTIF(I40:I47,"NC"),COUNTIF(I49:I50,"NC"),COUNTIF(I52:I56,"NC"),COUNTIF(I58:I67,"NC"),COUNTIF(I69:I72,"NC"),COUNTIF(I74:I87,"NC"),COUNTIF(I89:I101,"NC"),COUNTIF(I103:I113,"NC"),COUNTIF(I115:I126,"NC"),COUNTIF(I9:I17,"NCT"),COUNTIF(I19:I20,"NCT"),COUNTIF(I22:I24,"NCT"),COUNTIF(I26:I38,"NCT"),COUNTIF(I40:I47,"NCT"),COUNTIF(I49:I50,"NCT"),COUNTIF(I52:I56,"NCT"),COUNTIF(I58:I67,"NCT"),COUNTIF(I69:I72,"NCT"),COUNTIF(I74:I87,"NCT"),COUNTIF(I89:I101,"NCT"),COUNTIF(I103:I113,"NCT"),COUNTIF(I115:I126,"NCT"))</f>
        <v>21</v>
      </c>
      <c r="J6" s="68">
        <f t="shared" si="1"/>
        <v>16</v>
      </c>
      <c r="K6" s="68">
        <f t="shared" si="1"/>
        <v>17</v>
      </c>
      <c r="L6" s="68">
        <f t="shared" si="1"/>
        <v>16</v>
      </c>
      <c r="M6" s="68">
        <f t="shared" si="1"/>
        <v>16</v>
      </c>
      <c r="N6" s="68">
        <f t="shared" si="1"/>
        <v>16</v>
      </c>
      <c r="O6" s="68">
        <f t="shared" si="1"/>
        <v>17</v>
      </c>
      <c r="P6" s="68">
        <f t="shared" si="1"/>
        <v>17</v>
      </c>
      <c r="Q6" s="68">
        <f t="shared" si="1"/>
        <v>17</v>
      </c>
      <c r="R6" s="68">
        <f t="shared" si="1"/>
        <v>16</v>
      </c>
      <c r="S6" s="68">
        <f t="shared" si="1"/>
        <v>21</v>
      </c>
      <c r="T6" s="68">
        <f t="shared" si="1"/>
        <v>19</v>
      </c>
      <c r="U6" s="68">
        <f t="shared" si="1"/>
        <v>20</v>
      </c>
      <c r="V6" s="68">
        <f t="shared" si="1"/>
        <v>17</v>
      </c>
      <c r="W6" s="71" t="s">
        <v>35</v>
      </c>
      <c r="X6" s="133" t="s">
        <v>280</v>
      </c>
      <c r="Y6" s="133"/>
      <c r="Z6" s="133"/>
      <c r="AA6" s="133"/>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row>
    <row r="7" spans="1:993" s="1" customFormat="1" ht="15.75">
      <c r="A7" s="117"/>
      <c r="B7" s="117"/>
      <c r="C7" s="124"/>
      <c r="D7" s="117"/>
      <c r="E7" s="117"/>
      <c r="F7" s="117"/>
      <c r="G7" s="117"/>
      <c r="H7" s="69">
        <f t="shared" ref="H7:V7" si="2">SUM(COUNTIF(H9:H17,"NA"),COUNTIF(H19:H20,"NA"),COUNTIF(H22:H24,"NA"),COUNTIF(H26:H38,"NA"),COUNTIF(H40:H47,"NA"),COUNTIF(H49:H50,"NA"),COUNTIF(H52:H56,"NA"),COUNTIF(H58:H67,"NA"),COUNTIF(H69:H72,"NA"),COUNTIF(H74:H87,"NA"),COUNTIF(H89:H101,"NA"),COUNTIF(H103:H113,"NA"),COUNTIF(H115:H126,"NA"))</f>
        <v>52</v>
      </c>
      <c r="I7" s="69">
        <f t="shared" si="2"/>
        <v>53</v>
      </c>
      <c r="J7" s="69">
        <f t="shared" si="2"/>
        <v>56</v>
      </c>
      <c r="K7" s="69">
        <f t="shared" si="2"/>
        <v>53</v>
      </c>
      <c r="L7" s="69">
        <f t="shared" si="2"/>
        <v>56</v>
      </c>
      <c r="M7" s="69">
        <f t="shared" si="2"/>
        <v>55</v>
      </c>
      <c r="N7" s="69">
        <f t="shared" si="2"/>
        <v>56</v>
      </c>
      <c r="O7" s="69">
        <f t="shared" si="2"/>
        <v>56</v>
      </c>
      <c r="P7" s="69">
        <f t="shared" si="2"/>
        <v>53</v>
      </c>
      <c r="Q7" s="69">
        <f t="shared" si="2"/>
        <v>56</v>
      </c>
      <c r="R7" s="69">
        <f t="shared" si="2"/>
        <v>56</v>
      </c>
      <c r="S7" s="69">
        <f t="shared" si="2"/>
        <v>53</v>
      </c>
      <c r="T7" s="69">
        <f t="shared" si="2"/>
        <v>53</v>
      </c>
      <c r="U7" s="69">
        <f t="shared" si="2"/>
        <v>48</v>
      </c>
      <c r="V7" s="69">
        <f t="shared" si="2"/>
        <v>56</v>
      </c>
      <c r="W7" s="72" t="s">
        <v>36</v>
      </c>
      <c r="X7" s="131" t="s">
        <v>283</v>
      </c>
      <c r="Y7" s="132"/>
      <c r="Z7" s="131" t="s">
        <v>284</v>
      </c>
      <c r="AA7" s="132"/>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row>
    <row r="8" spans="1:993" s="1" customFormat="1">
      <c r="A8" s="117"/>
      <c r="B8" s="117"/>
      <c r="C8" s="124"/>
      <c r="D8" s="117"/>
      <c r="E8" s="117"/>
      <c r="F8" s="117"/>
      <c r="G8" s="117"/>
      <c r="H8" s="74">
        <f t="shared" ref="H8:V8" si="3">IF(AND(H5=0,H6=0),"NA",H5/(H5+H6))</f>
        <v>0.61111111111111116</v>
      </c>
      <c r="I8" s="74">
        <f t="shared" si="3"/>
        <v>0.60377358490566035</v>
      </c>
      <c r="J8" s="74">
        <f>IF(AND(J5=0,J6=0),"NA",J5/(J5+J6))</f>
        <v>0.68</v>
      </c>
      <c r="K8" s="74">
        <f t="shared" si="3"/>
        <v>0.67924528301886788</v>
      </c>
      <c r="L8" s="74">
        <f t="shared" si="3"/>
        <v>0.68</v>
      </c>
      <c r="M8" s="74">
        <f t="shared" si="3"/>
        <v>0.68627450980392157</v>
      </c>
      <c r="N8" s="74">
        <f t="shared" si="3"/>
        <v>0.68</v>
      </c>
      <c r="O8" s="74">
        <f t="shared" si="3"/>
        <v>0.66</v>
      </c>
      <c r="P8" s="74">
        <f t="shared" si="3"/>
        <v>0.67924528301886788</v>
      </c>
      <c r="Q8" s="74">
        <f t="shared" si="3"/>
        <v>0.66</v>
      </c>
      <c r="R8" s="74">
        <f t="shared" si="3"/>
        <v>0.68</v>
      </c>
      <c r="S8" s="74">
        <f t="shared" si="3"/>
        <v>0.60377358490566035</v>
      </c>
      <c r="T8" s="74">
        <f t="shared" si="3"/>
        <v>0.64150943396226412</v>
      </c>
      <c r="U8" s="74">
        <f t="shared" si="3"/>
        <v>0.65517241379310343</v>
      </c>
      <c r="V8" s="74">
        <f t="shared" si="3"/>
        <v>0.66</v>
      </c>
      <c r="W8" s="59" t="s">
        <v>273</v>
      </c>
      <c r="X8" s="78" t="s">
        <v>281</v>
      </c>
      <c r="Y8" s="79" t="s">
        <v>282</v>
      </c>
      <c r="Z8" s="78" t="s">
        <v>281</v>
      </c>
      <c r="AA8" s="79" t="s">
        <v>282</v>
      </c>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row>
    <row r="9" spans="1:993" ht="45">
      <c r="A9" s="119" t="s">
        <v>22</v>
      </c>
      <c r="B9" s="60" t="s">
        <v>38</v>
      </c>
      <c r="C9" s="61" t="s">
        <v>39</v>
      </c>
      <c r="D9" s="47" t="str">
        <f t="shared" ref="D9:D10" si="4">IF(F9&gt;0,"NC",IF(E9&gt;0,"C",IF(G9&gt;0,"NA","NT")))</f>
        <v>NC</v>
      </c>
      <c r="E9" s="62">
        <f t="shared" ref="E9:E17" si="5">COUNTIF(H9:V9,"C")</f>
        <v>13</v>
      </c>
      <c r="F9" s="63">
        <f t="shared" ref="F9:F17" si="6">COUNTIF(H9:V9,"NC")+COUNTIF(H9:V9,"NCT")</f>
        <v>1</v>
      </c>
      <c r="G9" s="64">
        <f t="shared" ref="G9:G17" si="7">COUNTIF(H9:V9,"NA")</f>
        <v>0</v>
      </c>
      <c r="H9" s="18" t="str">
        <f>'P01'!$D4</f>
        <v>CT</v>
      </c>
      <c r="I9" s="18" t="str">
        <f>IF('P02'!$D4="NT","NT",IF($H$9="NCT","NC",IF('P02'!$D4="NC","NC",IF($H$9="CT","C",'P02'!$D4))))</f>
        <v>C</v>
      </c>
      <c r="J9" s="18" t="str">
        <f>IF('P03'!$D4="NT","NT",IF($H$9="NCT","NC",IF('P03'!$D4="NC","NC",IF($H$9="CT","C",'P03'!$D4))))</f>
        <v>C</v>
      </c>
      <c r="K9" s="18" t="str">
        <f>IF('P04'!$D4="NT","NT",IF($H$9="NCT","NC",IF('P04'!$D4="NC","NC",IF($H$9="CT","C",'P04'!$D4))))</f>
        <v>C</v>
      </c>
      <c r="L9" s="18" t="str">
        <f>IF('P05'!$D4="NT","NT",IF($H$9="NCT","NC",IF('P05'!$D4="NC","NC",IF($H$9="CT","C",'P05'!$D4))))</f>
        <v>C</v>
      </c>
      <c r="M9" s="18" t="str">
        <f>IF('P06'!$D4="NT","NT",IF($H$9="NCT","NC",IF('P06'!$D4="NC","NC",IF($H$9="CT","C",'P06'!$D4))))</f>
        <v>C</v>
      </c>
      <c r="N9" s="18" t="str">
        <f>IF('P07'!$D4="NT","NT",IF($H$9="NCT","NC",IF('P07'!$D4="NC","NC",IF($H$9="CT","C",'P07'!$D4))))</f>
        <v>C</v>
      </c>
      <c r="O9" s="18" t="str">
        <f>IF('P07'!$D4="NT","NT",IF($H$9="NCT","NC",IF('P07'!$D4="NC","NC",IF($H$9="CT","C",'P07'!$D4))))</f>
        <v>C</v>
      </c>
      <c r="P9" s="18" t="str">
        <f>IF('P09'!$D4="NT","NT",IF($H$9="NCT","NC",IF('P09'!$D4="NC","NC",IF($H$9="CT","C",'P09'!$D4))))</f>
        <v>C</v>
      </c>
      <c r="Q9" s="18" t="str">
        <f>IF('P10'!$D4="NT","NT",IF($H$9="NCT","NC",IF('P10'!$D4="NC","NC",IF($H$9="CT","C",'P10'!$D4))))</f>
        <v>C</v>
      </c>
      <c r="R9" s="18" t="str">
        <f>IF('P11'!$D4="NT","NT",IF($H$9="NCT","NC",IF('P11'!$D4="NC","NC",IF($H$9="CT","C",'P11'!$D4))))</f>
        <v>C</v>
      </c>
      <c r="S9" s="18" t="str">
        <f>IF('P12'!$D4="NT","NT",IF($H$9="NCT","NC",IF('P12'!$D4="NC","NC",IF($H$9="CT","C",'P12'!$D4))))</f>
        <v>NC</v>
      </c>
      <c r="T9" s="18" t="str">
        <f>IF('P13'!$D4="NT","NT",IF($H$9="NCT","NC",IF('P13'!$D4="NC","NC",IF($H$9="CT","C",'P13'!$D4))))</f>
        <v>C</v>
      </c>
      <c r="U9" s="18" t="str">
        <f>IF('P14'!$D4="NT","NT",IF($H$9="NCT","NC",IF('P14'!$D4="NC","NC",IF($H$9="CT","C",'P14'!$D4))))</f>
        <v>C</v>
      </c>
      <c r="V9" s="18" t="str">
        <f>IF('P15'!$D4="NT","NT",IF($H$9="NCT","NC",IF('P15'!$D4="NC","NC",IF($H$9="CT","C",'P15'!$D4))))</f>
        <v>C</v>
      </c>
      <c r="W9" s="57"/>
      <c r="X9" s="76" t="s">
        <v>364</v>
      </c>
      <c r="Y9" s="86" t="s">
        <v>324</v>
      </c>
      <c r="Z9" s="86" t="s">
        <v>422</v>
      </c>
      <c r="AA9" s="86" t="s">
        <v>434</v>
      </c>
    </row>
    <row r="10" spans="1:993" ht="90">
      <c r="A10" s="119"/>
      <c r="B10" s="47" t="s">
        <v>40</v>
      </c>
      <c r="C10" s="48" t="s">
        <v>41</v>
      </c>
      <c r="D10" s="47" t="str">
        <f t="shared" si="4"/>
        <v>NC</v>
      </c>
      <c r="E10" s="42">
        <f t="shared" si="5"/>
        <v>0</v>
      </c>
      <c r="F10" s="63">
        <f t="shared" si="6"/>
        <v>15</v>
      </c>
      <c r="G10" s="49">
        <f t="shared" si="7"/>
        <v>0</v>
      </c>
      <c r="H10" s="18" t="str">
        <f>'P01'!$D5</f>
        <v>NCT</v>
      </c>
      <c r="I10" s="18" t="str">
        <f>IF('P02'!$D5="NT","NT",IF($H$10="NCT","NC",IF('P02'!$D5="NC","NC",IF($H$10="CT","C",'P02'!$D5))))</f>
        <v>NC</v>
      </c>
      <c r="J10" s="18" t="str">
        <f>IF('P03'!$D5="NT","NT",IF($H$10="NCT","NC",IF('P03'!$D5="NC","NC",IF($H$10="CT","C",'P03'!$D5))))</f>
        <v>NC</v>
      </c>
      <c r="K10" s="18" t="str">
        <f>IF('P04'!$D5="NT","NT",IF($H$10="NCT","NC",IF('P04'!$D5="NC","NC",IF($H$10="CT","C",'P04'!$D5))))</f>
        <v>NC</v>
      </c>
      <c r="L10" s="18" t="str">
        <f>IF('P05'!$D5="NT","NT",IF($H$10="NCT","NC",IF('P05'!$D5="NC","NC",IF($H$10="CT","C",'P05'!$D5))))</f>
        <v>NC</v>
      </c>
      <c r="M10" s="18" t="str">
        <f>IF('P06'!$D5="NT","NT",IF($H$10="NCT","NC",IF('P06'!$D5="NC","NC",IF($H$10="CT","C",'P06'!$D5))))</f>
        <v>NC</v>
      </c>
      <c r="N10" s="18" t="str">
        <f>IF('P07'!$D5="NT","NT",IF($H$10="NCT","NC",IF('P07'!$D5="NC","NC",IF($H$10="CT","C",'P07'!$D5))))</f>
        <v>NC</v>
      </c>
      <c r="O10" s="18" t="str">
        <f>IF('P07'!$D5="NT","NT",IF($H$10="NCT","NC",IF('P07'!$D5="NC","NC",IF($H$10="CT","C",'P07'!$D5))))</f>
        <v>NC</v>
      </c>
      <c r="P10" s="18" t="str">
        <f>IF('P09'!$D5="NT","NT",IF($H$10="NCT","NC",IF('P09'!$D5="NC","NC",IF($H$10="CT","C",'P09'!$D5))))</f>
        <v>NC</v>
      </c>
      <c r="Q10" s="18" t="str">
        <f>IF('P10'!$D5="NT","NT",IF($H$10="NCT","NC",IF('P10'!$D5="NC","NC",IF($H$10="CT","C",'P10'!$D5))))</f>
        <v>NC</v>
      </c>
      <c r="R10" s="18" t="str">
        <f>IF('P11'!$D5="NT","NT",IF($H$10="NCT","NC",IF('P11'!$D5="NC","NC",IF($H$10="CT","C",'P11'!$D5))))</f>
        <v>NC</v>
      </c>
      <c r="S10" s="18" t="str">
        <f>IF('P12'!$D5="NT","NT",IF($H$10="NCT","NC",IF('P12'!$D5="NC","NC",IF($H$10="CT","C",'P12'!$D5))))</f>
        <v>NC</v>
      </c>
      <c r="T10" s="18" t="str">
        <f>IF('P13'!$D5="NT","NT",IF($H$10="NCT","NC",IF('P13'!$D5="NC","NC",IF($H$10="CT","C",'P13'!$D5))))</f>
        <v>NC</v>
      </c>
      <c r="U10" s="18" t="str">
        <f>IF('P14'!$D5="NT","NT",IF($H$10="NCT","NC",IF('P14'!$D5="NC","NC",IF($H$10="CT","C",'P14'!$D5))))</f>
        <v>NC</v>
      </c>
      <c r="V10" s="18" t="str">
        <f>IF('P15'!$D5="NT","NT",IF($H$10="NCT","NC",IF('P15'!$D5="NC","NC",IF($H$10="CT","C",'P15'!$D5))))</f>
        <v>NC</v>
      </c>
      <c r="W10" s="57"/>
      <c r="X10" s="90" t="s">
        <v>363</v>
      </c>
      <c r="Y10" s="76"/>
      <c r="Z10" s="76" t="s">
        <v>365</v>
      </c>
      <c r="AA10" s="86" t="s">
        <v>366</v>
      </c>
    </row>
    <row r="11" spans="1:993" ht="45">
      <c r="A11" s="119"/>
      <c r="B11" s="47" t="s">
        <v>42</v>
      </c>
      <c r="C11" s="48" t="s">
        <v>43</v>
      </c>
      <c r="D11" s="47" t="str">
        <f>IF(F11&gt;0,"NC",IF(E11&gt;0,"C",IF(G11&gt;0,"NA","NT")))</f>
        <v>NC</v>
      </c>
      <c r="E11" s="42">
        <f t="shared" si="5"/>
        <v>0</v>
      </c>
      <c r="F11" s="63">
        <f t="shared" si="6"/>
        <v>15</v>
      </c>
      <c r="G11" s="49">
        <f t="shared" si="7"/>
        <v>0</v>
      </c>
      <c r="H11" s="18" t="str">
        <f>'P01'!$D6</f>
        <v>NCT</v>
      </c>
      <c r="I11" s="18" t="str">
        <f>IF('P02'!$D6="NT","NT",IF($H$11="NCT","NC",IF('P02'!$D6="NC","NC",IF($H$11="CT","C",'P02'!$D6))))</f>
        <v>NC</v>
      </c>
      <c r="J11" s="18" t="str">
        <f>IF('P03'!$D6="NT","NT",IF($H$11="NCT","NC",IF('P03'!$D6="NC","NC",IF($H$11="CT","C",'P03'!$D6))))</f>
        <v>NC</v>
      </c>
      <c r="K11" s="18" t="str">
        <f>IF('P04'!$D6="NT","NT",IF($H$11="NCT","NC",IF('P04'!$D6="NC","NC",IF($H$11="CT","C",'P04'!$D6))))</f>
        <v>NC</v>
      </c>
      <c r="L11" s="18" t="str">
        <f>IF('P05'!$D6="NT","NT",IF($H$11="NCT","NC",IF('P05'!$D6="NC","NC",IF($H$11="CT","C",'P05'!$D6))))</f>
        <v>NC</v>
      </c>
      <c r="M11" s="18" t="str">
        <f>IF('P06'!$D6="NT","NT",IF($H$11="NCT","NC",IF('P06'!$D6="NC","NC",IF($H$11="CT","C",'P06'!$D6))))</f>
        <v>NC</v>
      </c>
      <c r="N11" s="18" t="str">
        <f>IF('P07'!$D6="NT","NT",IF($H$11="NCT","NC",IF('P07'!$D6="NC","NC",IF($H$11="CT","C",'P07'!$D6))))</f>
        <v>NC</v>
      </c>
      <c r="O11" s="18" t="str">
        <f>IF('P07'!$D6="NT","NT",IF($H$11="NCT","NC",IF('P07'!$D6="NC","NC",IF($H$11="CT","C",'P07'!$D6))))</f>
        <v>NC</v>
      </c>
      <c r="P11" s="18" t="str">
        <f>IF('P09'!$D6="NT","NT",IF($H$11="NCT","NC",IF('P09'!$D6="NC","NC",IF($H$11="CT","C",'P09'!$D6))))</f>
        <v>NC</v>
      </c>
      <c r="Q11" s="18" t="str">
        <f>IF('P10'!$D6="NT","NT",IF($H$11="NCT","NC",IF('P10'!$D6="NC","NC",IF($H$11="CT","C",'P10'!$D6))))</f>
        <v>NC</v>
      </c>
      <c r="R11" s="18" t="str">
        <f>IF('P11'!$D6="NT","NT",IF($H$11="NCT","NC",IF('P11'!$D6="NC","NC",IF($H$11="CT","C",'P11'!$D6))))</f>
        <v>NC</v>
      </c>
      <c r="S11" s="18" t="str">
        <f>IF('P12'!$D6="NT","NT",IF($H$11="NCT","NC",IF('P12'!$D6="NC","NC",IF($H$11="CT","C",'P12'!$D6))))</f>
        <v>NC</v>
      </c>
      <c r="T11" s="18" t="str">
        <f>IF('P13'!$D6="NT","NT",IF($H$11="NCT","NC",IF('P13'!$D6="NC","NC",IF($H$11="CT","C",'P13'!$D6))))</f>
        <v>NC</v>
      </c>
      <c r="U11" s="18" t="str">
        <f>IF('P14'!$D6="NT","NT",IF($H$11="NCT","NC",IF('P14'!$D6="NC","NC",IF($H$11="CT","C",'P14'!$D6))))</f>
        <v>NC</v>
      </c>
      <c r="V11" s="18" t="str">
        <f>IF('P15'!$D6="NT","NT",IF($H$11="NCT","NC",IF('P15'!$D6="NC","NC",IF($H$11="CT","C",'P15'!$D6))))</f>
        <v>NC</v>
      </c>
      <c r="W11" s="57"/>
      <c r="X11" s="86" t="s">
        <v>333</v>
      </c>
      <c r="Y11" s="86" t="s">
        <v>334</v>
      </c>
      <c r="Z11" s="76"/>
      <c r="AA11" s="76"/>
    </row>
    <row r="12" spans="1:993" ht="57">
      <c r="A12" s="119"/>
      <c r="B12" s="47" t="s">
        <v>44</v>
      </c>
      <c r="C12" s="48" t="s">
        <v>45</v>
      </c>
      <c r="D12" s="47" t="str">
        <f t="shared" ref="D12:D75" si="8">IF(F12&gt;0,"NC",IF(E12&gt;0,"C",IF(G12&gt;0,"NA","NT")))</f>
        <v>NA</v>
      </c>
      <c r="E12" s="42">
        <f t="shared" si="5"/>
        <v>0</v>
      </c>
      <c r="F12" s="63">
        <f t="shared" si="6"/>
        <v>0</v>
      </c>
      <c r="G12" s="49">
        <f t="shared" si="7"/>
        <v>15</v>
      </c>
      <c r="H12" s="18" t="str">
        <f>'P01'!$D7</f>
        <v>NA</v>
      </c>
      <c r="I12" s="18" t="str">
        <f>IF('P02'!$D7="NT","NT",IF($H$12="NCT","NC",IF('P02'!$D7="NC","NC",IF($H$12="CT","C",'P02'!$D7))))</f>
        <v>NA</v>
      </c>
      <c r="J12" s="18" t="str">
        <f>IF('P03'!$D7="NT","NT",IF($H$12="NCT","NC",IF('P03'!$D7="NC","NC",IF($H$12="CT","C",'P03'!$D7))))</f>
        <v>NA</v>
      </c>
      <c r="K12" s="18" t="str">
        <f>IF('P04'!$D7="NT","NT",IF($H$12="NCT","NC",IF('P04'!$D7="NC","NC",IF($H$12="CT","C",'P04'!$D7))))</f>
        <v>NA</v>
      </c>
      <c r="L12" s="18" t="str">
        <f>IF('P05'!$D7="NT","NT",IF($H$12="NCT","NC",IF('P05'!$D7="NC","NC",IF($H$12="CT","C",'P05'!$D7))))</f>
        <v>NA</v>
      </c>
      <c r="M12" s="18" t="str">
        <f>IF('P06'!$D7="NT","NT",IF($H$12="NCT","NC",IF('P06'!$D7="NC","NC",IF($H$12="CT","C",'P06'!$D7))))</f>
        <v>NA</v>
      </c>
      <c r="N12" s="18" t="str">
        <f>IF('P07'!$D7="NT","NT",IF($H$12="NCT","NC",IF('P07'!$D7="NC","NC",IF($H$12="CT","C",'P07'!$D7))))</f>
        <v>NA</v>
      </c>
      <c r="O12" s="18" t="str">
        <f>IF('P07'!$D7="NT","NT",IF($H$12="NCT","NC",IF('P07'!$D7="NC","NC",IF($H$12="CT","C",'P07'!$D7))))</f>
        <v>NA</v>
      </c>
      <c r="P12" s="18" t="str">
        <f>IF('P09'!$D7="NT","NT",IF($H$12="NCT","NC",IF('P09'!$D7="NC","NC",IF($H$12="CT","C",'P09'!$D7))))</f>
        <v>NA</v>
      </c>
      <c r="Q12" s="18" t="str">
        <f>IF('P10'!$D7="NT","NT",IF($H$12="NCT","NC",IF('P10'!$D7="NC","NC",IF($H$12="CT","C",'P10'!$D7))))</f>
        <v>NA</v>
      </c>
      <c r="R12" s="18" t="str">
        <f>IF('P11'!$D7="NT","NT",IF($H$12="NCT","NC",IF('P11'!$D7="NC","NC",IF($H$12="CT","C",'P11'!$D7))))</f>
        <v>NA</v>
      </c>
      <c r="S12" s="18" t="str">
        <f>IF('P12'!$D7="NT","NT",IF($H$12="NCT","NC",IF('P12'!$D7="NC","NC",IF($H$12="CT","C",'P12'!$D7))))</f>
        <v>NA</v>
      </c>
      <c r="T12" s="18" t="str">
        <f>IF('P13'!$D7="NT","NT",IF($H$12="NCT","NC",IF('P13'!$D7="NC","NC",IF($H$12="CT","C",'P13'!$D7))))</f>
        <v>NA</v>
      </c>
      <c r="U12" s="18" t="str">
        <f>IF('P14'!$D7="NT","NT",IF($H$12="NCT","NC",IF('P14'!$D7="NC","NC",IF($H$12="CT","C",'P14'!$D7))))</f>
        <v>NA</v>
      </c>
      <c r="V12" s="18" t="str">
        <f>IF('P15'!$D7="NT","NT",IF($H$12="NCT","NC",IF('P15'!$D7="NC","NC",IF($H$12="CT","C",'P15'!$D7))))</f>
        <v>NA</v>
      </c>
      <c r="W12" s="57"/>
      <c r="X12" s="86" t="s">
        <v>405</v>
      </c>
      <c r="Y12" s="86" t="s">
        <v>406</v>
      </c>
      <c r="Z12" s="76"/>
      <c r="AA12" s="76"/>
    </row>
    <row r="13" spans="1:993" ht="42.75">
      <c r="A13" s="119"/>
      <c r="B13" s="47" t="s">
        <v>46</v>
      </c>
      <c r="C13" s="48" t="s">
        <v>47</v>
      </c>
      <c r="D13" s="47" t="str">
        <f t="shared" si="8"/>
        <v>NA</v>
      </c>
      <c r="E13" s="42">
        <f t="shared" si="5"/>
        <v>0</v>
      </c>
      <c r="F13" s="63">
        <f t="shared" si="6"/>
        <v>0</v>
      </c>
      <c r="G13" s="49">
        <f t="shared" si="7"/>
        <v>15</v>
      </c>
      <c r="H13" s="18" t="str">
        <f>'P01'!$D8</f>
        <v>NA</v>
      </c>
      <c r="I13" s="18" t="str">
        <f>IF('P02'!$D8="NT","NT",IF($H$13="NCT","NC",IF('P02'!$D8="NC","NC",IF($H$13="CT","C",'P02'!$D8))))</f>
        <v>NA</v>
      </c>
      <c r="J13" s="18" t="str">
        <f>IF('P03'!$D8="NT","NT",IF($H$13="NCT","NC",IF('P03'!$D8="NC","NC",IF($H$13="CT","C",'P03'!$D8))))</f>
        <v>NA</v>
      </c>
      <c r="K13" s="18" t="str">
        <f>IF('P04'!$D8="NT","NT",IF($H$13="NCT","NC",IF('P04'!$D8="NC","NC",IF($H$13="CT","C",'P04'!$D8))))</f>
        <v>NA</v>
      </c>
      <c r="L13" s="18" t="str">
        <f>IF('P05'!$D8="NT","NT",IF($H$13="NCT","NC",IF('P05'!$D8="NC","NC",IF($H$13="CT","C",'P05'!$D8))))</f>
        <v>NA</v>
      </c>
      <c r="M13" s="18" t="str">
        <f>IF('P06'!$D8="NT","NT",IF($H$13="NCT","NC",IF('P06'!$D8="NC","NC",IF($H$13="CT","C",'P06'!$D8))))</f>
        <v>NA</v>
      </c>
      <c r="N13" s="18" t="str">
        <f>IF('P07'!$D8="NT","NT",IF($H$13="NCT","NC",IF('P07'!$D8="NC","NC",IF($H$13="CT","C",'P07'!$D8))))</f>
        <v>NA</v>
      </c>
      <c r="O13" s="18" t="str">
        <f>IF('P08'!$D8="NT","NT",IF($H$13="NCT","NC",IF('P08'!$D8="NC","NC",IF($H$13="CT","C",'P08'!$D8))))</f>
        <v>NA</v>
      </c>
      <c r="P13" s="18" t="str">
        <f>IF('P09'!$D8="NT","NT",IF($H$13="NCT","NC",IF('P09'!$D8="NC","NC",IF($H$13="CT","C",'P09'!$D8))))</f>
        <v>NA</v>
      </c>
      <c r="Q13" s="18" t="str">
        <f>IF('P10'!$D8="NT","NT",IF($H$13="NCT","NC",IF('P10'!$D8="NC","NC",IF($H$13="CT","C",'P10'!$D8))))</f>
        <v>NA</v>
      </c>
      <c r="R13" s="18" t="str">
        <f>IF('P11'!$D8="NT","NT",IF($H$13="NCT","NC",IF('P11'!$D8="NC","NC",IF($H$13="CT","C",'P11'!$D8))))</f>
        <v>NA</v>
      </c>
      <c r="S13" s="18" t="str">
        <f>IF('P12'!$D8="NT","NT",IF($H$13="NCT","NC",IF('P12'!$D8="NC","NC",IF($H$13="CT","C",'P12'!$D8))))</f>
        <v>NA</v>
      </c>
      <c r="T13" s="18" t="str">
        <f>IF('P13'!$D8="NT","NT",IF($H$13="NCT","NC",IF('P13'!$D8="NC","NC",IF($H$13="CT","C",'P13'!$D8))))</f>
        <v>NA</v>
      </c>
      <c r="U13" s="18" t="str">
        <f>IF('P14'!$D8="NT","NT",IF($H$13="NCT","NC",IF('P14'!$D8="NC","NC",IF($H$13="CT","C",'P14'!$D8))))</f>
        <v>NA</v>
      </c>
      <c r="V13" s="18" t="str">
        <f>IF('P15'!$D8="NT","NT",IF($H$13="NCT","NC",IF('P15'!$D8="NC","NC",IF($H$13="CT","C",'P15'!$D8))))</f>
        <v>NA</v>
      </c>
      <c r="W13" s="57"/>
      <c r="X13" s="76"/>
      <c r="Y13" s="76"/>
      <c r="Z13" s="76"/>
      <c r="AA13" s="76"/>
    </row>
    <row r="14" spans="1:993" ht="28.5">
      <c r="A14" s="119"/>
      <c r="B14" s="47" t="s">
        <v>48</v>
      </c>
      <c r="C14" s="48" t="s">
        <v>49</v>
      </c>
      <c r="D14" s="47" t="str">
        <f t="shared" si="8"/>
        <v>NC</v>
      </c>
      <c r="E14" s="42">
        <f t="shared" si="5"/>
        <v>0</v>
      </c>
      <c r="F14" s="63">
        <f t="shared" si="6"/>
        <v>1</v>
      </c>
      <c r="G14" s="49">
        <f t="shared" si="7"/>
        <v>14</v>
      </c>
      <c r="H14" s="18" t="str">
        <f>'P01'!$D9</f>
        <v>NA</v>
      </c>
      <c r="I14" s="18" t="str">
        <f>IF('P02'!$D9="NT","NT",IF($H$14="NCT","NC",IF('P02'!$D9="NC","NC",IF($H$14="CT","C",'P02'!$D9))))</f>
        <v>NA</v>
      </c>
      <c r="J14" s="18" t="str">
        <f>IF('P03'!$D9="NT","NT",IF($H$14="NCT","NC",IF('P03'!$D9="NC","NC",IF($H$14="CT","C",'P03'!$D9))))</f>
        <v>NA</v>
      </c>
      <c r="K14" s="18" t="str">
        <f>IF('P04'!$D9="NT","NT",IF($H$14="NCT","NC",IF('P04'!$D9="NC","NC",IF($H$14="CT","C",'P04'!$D9))))</f>
        <v>NA</v>
      </c>
      <c r="L14" s="18" t="str">
        <f>IF('P05'!$D9="NT","NT",IF($H$14="NCT","NC",IF('P05'!$D9="NC","NC",IF($H$14="CT","C",'P05'!$D9))))</f>
        <v>NA</v>
      </c>
      <c r="M14" s="18" t="str">
        <f>IF('P06'!$D9="NT","NT",IF($H$14="NCT","NC",IF('P06'!$D9="NC","NC",IF($H$14="CT","C",'P06'!$D9))))</f>
        <v>NA</v>
      </c>
      <c r="N14" s="18" t="str">
        <f>IF('P07'!$D9="NT","NT",IF($H$14="NCT","NC",IF('P07'!$D9="NC","NC",IF($H$14="CT","C",'P07'!$D9))))</f>
        <v>NA</v>
      </c>
      <c r="O14" s="18" t="str">
        <f>IF('P08'!$D9="NT","NT",IF($H$14="NCT","NC",IF('P08'!$D9="NC","NC",IF($H$14="CT","C",'P08'!$D9))))</f>
        <v>NA</v>
      </c>
      <c r="P14" s="18" t="str">
        <f>IF('P09'!$D9="NT","NT",IF($H$14="NCT","NC",IF('P09'!$D9="NC","NC",IF($H$14="CT","C",'P09'!$D9))))</f>
        <v>NA</v>
      </c>
      <c r="Q14" s="18" t="str">
        <f>IF('P10'!$D9="NT","NT",IF($H$14="NCT","NC",IF('P10'!$D9="NC","NC",IF($H$14="CT","C",'P10'!$D9))))</f>
        <v>NA</v>
      </c>
      <c r="R14" s="18" t="str">
        <f>IF('P11'!$D9="NT","NT",IF($H$14="NCT","NC",IF('P11'!$D9="NC","NC",IF($H$14="CT","C",'P11'!$D9))))</f>
        <v>NA</v>
      </c>
      <c r="S14" s="18" t="str">
        <f>IF('P12'!$D9="NT","NT",IF($H$14="NCT","NC",IF('P12'!$D9="NC","NC",IF($H$14="CT","C",'P12'!$D9))))</f>
        <v>NC</v>
      </c>
      <c r="T14" s="18" t="str">
        <f>IF('P13'!$D9="NT","NT",IF($H$14="NCT","NC",IF('P13'!$D9="NC","NC",IF($H$14="CT","C",'P13'!$D9))))</f>
        <v>NA</v>
      </c>
      <c r="U14" s="18" t="str">
        <f>IF('P14'!$D9="NT","NT",IF($H$14="NCT","NC",IF('P14'!$D9="NC","NC",IF($H$14="CT","C",'P14'!$D9))))</f>
        <v>NA</v>
      </c>
      <c r="V14" s="18" t="str">
        <f>IF('P15'!$D9="NT","NT",IF($H$14="NCT","NC",IF('P15'!$D9="NC","NC",IF($H$14="CT","C",'P15'!$D9))))</f>
        <v>NA</v>
      </c>
      <c r="W14" s="57"/>
      <c r="X14" s="76"/>
      <c r="Y14" s="76"/>
      <c r="Z14" s="76"/>
      <c r="AA14" s="76"/>
    </row>
    <row r="15" spans="1:993" ht="42.75">
      <c r="A15" s="119"/>
      <c r="B15" s="47" t="s">
        <v>50</v>
      </c>
      <c r="C15" s="48" t="s">
        <v>51</v>
      </c>
      <c r="D15" s="47" t="str">
        <f t="shared" si="8"/>
        <v>NA</v>
      </c>
      <c r="E15" s="42">
        <f t="shared" si="5"/>
        <v>0</v>
      </c>
      <c r="F15" s="63">
        <f t="shared" si="6"/>
        <v>0</v>
      </c>
      <c r="G15" s="49">
        <f t="shared" si="7"/>
        <v>15</v>
      </c>
      <c r="H15" s="18" t="str">
        <f>'P01'!$D10</f>
        <v>NA</v>
      </c>
      <c r="I15" s="18" t="str">
        <f>IF('P02'!$D10="NT","NT",IF($H$15="NCT","NC",IF('P02'!$D10="NC","NC",IF($H$15="CT","C",'P02'!$D10))))</f>
        <v>NA</v>
      </c>
      <c r="J15" s="18" t="str">
        <f>IF('P03'!$D10="NT","NT",IF($H$15="NCT","NC",IF('P03'!$D10="NC","NC",IF($H$15="CT","C",'P03'!$D10))))</f>
        <v>NA</v>
      </c>
      <c r="K15" s="18" t="str">
        <f>IF('P04'!$D10="NT","NT",IF($H$15="NCT","NC",IF('P04'!$D10="NC","NC",IF($H$15="CT","C",'P04'!$D10))))</f>
        <v>NA</v>
      </c>
      <c r="L15" s="18" t="str">
        <f>IF('P05'!$D10="NT","NT",IF($H$15="NCT","NC",IF('P05'!$D10="NC","NC",IF($H$15="CT","C",'P05'!$D10))))</f>
        <v>NA</v>
      </c>
      <c r="M15" s="18" t="str">
        <f>IF('P06'!$D10="NT","NT",IF($H$15="NCT","NC",IF('P06'!$D10="NC","NC",IF($H$15="CT","C",'P06'!$D10))))</f>
        <v>NA</v>
      </c>
      <c r="N15" s="18" t="str">
        <f>IF('P07'!$D10="NT","NT",IF($H$15="NCT","NC",IF('P07'!$D10="NC","NC",IF($H$15="CT","C",'P07'!$D10))))</f>
        <v>NA</v>
      </c>
      <c r="O15" s="18" t="str">
        <f>IF('P08'!$D10="NT","NT",IF($H$15="NCT","NC",IF('P08'!$D10="NC","NC",IF($H$15="CT","C",'P08'!$D10))))</f>
        <v>NA</v>
      </c>
      <c r="P15" s="18" t="str">
        <f>IF('P09'!$D10="NT","NT",IF($H$15="NCT","NC",IF('P09'!$D10="NC","NC",IF($H$15="CT","C",'P09'!$D10))))</f>
        <v>NA</v>
      </c>
      <c r="Q15" s="18" t="str">
        <f>IF('P10'!$D10="NT","NT",IF($H$15="NCT","NC",IF('P10'!$D10="NC","NC",IF($H$15="CT","C",'P10'!$D10))))</f>
        <v>NA</v>
      </c>
      <c r="R15" s="18" t="str">
        <f>IF('P11'!$D10="NT","NT",IF($H$15="NCT","NC",IF('P11'!$D10="NC","NC",IF($H$15="CT","C",'P11'!$D10))))</f>
        <v>NA</v>
      </c>
      <c r="S15" s="18" t="str">
        <f>IF('P12'!$D10="NT","NT",IF($H$15="NCT","NC",IF('P12'!$D10="NC","NC",IF($H$15="CT","C",'P12'!$D10))))</f>
        <v>NA</v>
      </c>
      <c r="T15" s="18" t="str">
        <f>IF('P13'!$D10="NT","NT",IF($H$15="NCT","NC",IF('P13'!$D10="NC","NC",IF($H$15="CT","C",'P13'!$D10))))</f>
        <v>NA</v>
      </c>
      <c r="U15" s="18" t="str">
        <f>IF('P14'!$D10="NT","NT",IF($H$15="NCT","NC",IF('P14'!$D10="NC","NC",IF($H$15="CT","C",'P14'!$D10))))</f>
        <v>NA</v>
      </c>
      <c r="V15" s="18" t="str">
        <f>IF('P15'!$D10="NT","NT",IF($H$15="NCT","NC",IF('P15'!$D10="NC","NC",IF($H$15="CT","C",'P15'!$D10))))</f>
        <v>NA</v>
      </c>
      <c r="W15" s="57"/>
      <c r="X15" s="76"/>
      <c r="Y15" s="76"/>
      <c r="Z15" s="76"/>
      <c r="AA15" s="76"/>
    </row>
    <row r="16" spans="1:993" ht="71.25">
      <c r="A16" s="119"/>
      <c r="B16" s="47" t="s">
        <v>52</v>
      </c>
      <c r="C16" s="48" t="s">
        <v>53</v>
      </c>
      <c r="D16" s="47" t="str">
        <f t="shared" si="8"/>
        <v>C</v>
      </c>
      <c r="E16" s="42">
        <f t="shared" si="5"/>
        <v>14</v>
      </c>
      <c r="F16" s="63">
        <f t="shared" si="6"/>
        <v>0</v>
      </c>
      <c r="G16" s="49">
        <f t="shared" si="7"/>
        <v>0</v>
      </c>
      <c r="H16" s="18" t="str">
        <f>'P01'!$D11</f>
        <v>CT</v>
      </c>
      <c r="I16" s="18" t="str">
        <f>IF('P02'!$D11="NT","NT",IF($H$16="NCT","NC",IF('P02'!$D11="NC","NC",IF($H$16="CT","C",'P02'!$D11))))</f>
        <v>C</v>
      </c>
      <c r="J16" s="18" t="str">
        <f>IF('P03'!$D11="NT","NT",IF($H$16="NCT","NC",IF('P03'!$D11="NC","NC",IF($H$16="CT","C",'P03'!$D11))))</f>
        <v>C</v>
      </c>
      <c r="K16" s="18" t="str">
        <f>IF('P04'!$D11="NT","NT",IF($H$16="NCT","NC",IF('P04'!$D11="NC","NC",IF($H$16="CT","C",'P04'!$D11))))</f>
        <v>C</v>
      </c>
      <c r="L16" s="18" t="str">
        <f>IF('P05'!$D11="NT","NT",IF($H$16="NCT","NC",IF('P05'!$D11="NC","NC",IF($H$16="CT","C",'P05'!$D11))))</f>
        <v>C</v>
      </c>
      <c r="M16" s="18" t="str">
        <f>IF('P06'!$D11="NT","NT",IF($H$16="NCT","NC",IF('P06'!$D11="NC","NC",IF($H$16="CT","C",'P06'!$D11))))</f>
        <v>C</v>
      </c>
      <c r="N16" s="18" t="str">
        <f>IF('P07'!$D11="NT","NT",IF($H$16="NCT","NC",IF('P07'!$D11="NC","NC",IF($H$16="CT","C",'P07'!$D11))))</f>
        <v>C</v>
      </c>
      <c r="O16" s="18" t="str">
        <f>IF('P08'!$D11="NT","NT",IF($H$16="NCT","NC",IF('P08'!$D11="NC","NC",IF($H$16="CT","C",'P08'!$D11))))</f>
        <v>C</v>
      </c>
      <c r="P16" s="18" t="str">
        <f>IF('P09'!$D11="NT","NT",IF($H$16="NCT","NC",IF('P09'!$D11="NC","NC",IF($H$16="CT","C",'P09'!$D11))))</f>
        <v>C</v>
      </c>
      <c r="Q16" s="18" t="str">
        <f>IF('P10'!$D11="NT","NT",IF($H$16="NCT","NC",IF('P10'!$D11="NC","NC",IF($H$16="CT","C",'P10'!$D11))))</f>
        <v>C</v>
      </c>
      <c r="R16" s="18" t="str">
        <f>IF('P11'!$D11="NT","NT",IF($H$16="NCT","NC",IF('P11'!$D11="NC","NC",IF($H$16="CT","C",'P11'!$D11))))</f>
        <v>C</v>
      </c>
      <c r="S16" s="18" t="str">
        <f>IF('P12'!$D11="NT","NT",IF($H$16="NCT","NC",IF('P12'!$D11="NC","NC",IF($H$16="CT","C",'P12'!$D11))))</f>
        <v>C</v>
      </c>
      <c r="T16" s="18" t="str">
        <f>IF('P13'!$D11="NT","NT",IF($H$16="NCT","NC",IF('P13'!$D11="NC","NC",IF($H$16="CT","C",'P13'!$D11))))</f>
        <v>C</v>
      </c>
      <c r="U16" s="18" t="str">
        <f>IF('P14'!$D11="NT","NT",IF($H$16="NCT","NC",IF('P14'!$D11="NC","NC",IF($H$16="CT","C",'P14'!$D11))))</f>
        <v>C</v>
      </c>
      <c r="V16" s="18" t="str">
        <f>IF('P15'!$D11="NT","NT",IF($H$16="NCT","NC",IF('P15'!$D11="NC","NC",IF($H$16="CT","C",'P15'!$D11))))</f>
        <v>C</v>
      </c>
      <c r="W16" s="57"/>
      <c r="X16" s="76"/>
      <c r="Y16" s="76"/>
      <c r="Z16" s="76"/>
      <c r="AA16" s="76"/>
    </row>
    <row r="17" spans="1:27" ht="28.5">
      <c r="A17" s="119"/>
      <c r="B17" s="47" t="s">
        <v>54</v>
      </c>
      <c r="C17" s="48" t="s">
        <v>55</v>
      </c>
      <c r="D17" s="47" t="str">
        <f t="shared" si="8"/>
        <v>NC</v>
      </c>
      <c r="E17" s="42">
        <f t="shared" si="5"/>
        <v>0</v>
      </c>
      <c r="F17" s="63">
        <f t="shared" si="6"/>
        <v>3</v>
      </c>
      <c r="G17" s="49">
        <f t="shared" si="7"/>
        <v>12</v>
      </c>
      <c r="H17" s="18" t="str">
        <f>'P01'!$D12</f>
        <v>NC</v>
      </c>
      <c r="I17" s="18" t="str">
        <f>IF('P02'!$D12="NT","NT",IF($H$17="NCT","NC",IF('P02'!$D12="NC","NC",IF($H$17="CT","C",'P02'!$D12))))</f>
        <v>NA</v>
      </c>
      <c r="J17" s="18" t="str">
        <f>IF('P03'!$D12="NT","NT",IF($H$17="NCT","NC",IF('P03'!$D12="NC","NC",IF($H$17="CT","C",'P03'!$D12))))</f>
        <v>NA</v>
      </c>
      <c r="K17" s="18" t="str">
        <f>IF('P04'!$D12="NT","NT",IF($H$17="NCT","NC",IF('P04'!$D12="NC","NC",IF($H$17="CT","C",'P04'!$D12))))</f>
        <v>NA</v>
      </c>
      <c r="L17" s="18" t="str">
        <f>IF('P05'!$D12="NT","NT",IF($H$17="NCT","NC",IF('P05'!$D12="NC","NC",IF($H$17="CT","C",'P05'!$D12))))</f>
        <v>NA</v>
      </c>
      <c r="M17" s="18" t="str">
        <f>IF('P06'!$D12="NT","NT",IF($H$17="NCT","NC",IF('P06'!$D12="NC","NC",IF($H$17="CT","C",'P06'!$D12))))</f>
        <v>NA</v>
      </c>
      <c r="N17" s="18" t="str">
        <f>IF('P07'!$D12="NT","NT",IF($H$17="NCT","NC",IF('P07'!$D12="NC","NC",IF($H$17="CT","C",'P07'!$D12))))</f>
        <v>NA</v>
      </c>
      <c r="O17" s="18" t="str">
        <f>IF('P08'!$D12="NT","NT",IF($H$17="NCT","NC",IF('P08'!$D12="NC","NC",IF($H$17="CT","C",'P08'!$D12))))</f>
        <v>NA</v>
      </c>
      <c r="P17" s="18" t="str">
        <f>IF('P09'!$D12="NT","NT",IF($H$17="NCT","NC",IF('P09'!$D12="NC","NC",IF($H$17="CT","C",'P09'!$D12))))</f>
        <v>NA</v>
      </c>
      <c r="Q17" s="18" t="str">
        <f>IF('P10'!$D12="NT","NT",IF($H$17="NCT","NC",IF('P10'!$D12="NC","NC",IF($H$17="CT","C",'P10'!$D12))))</f>
        <v>NA</v>
      </c>
      <c r="R17" s="18" t="str">
        <f>IF('P11'!$D12="NT","NT",IF($H$17="NCT","NC",IF('P11'!$D12="NC","NC",IF($H$17="CT","C",'P11'!$D12))))</f>
        <v>NA</v>
      </c>
      <c r="S17" s="18" t="str">
        <f>IF('P12'!$D12="NT","NT",IF($H$17="NCT","NC",IF('P12'!$D12="NC","NC",IF($H$17="CT","C",'P12'!$D12))))</f>
        <v>NC</v>
      </c>
      <c r="T17" s="18" t="str">
        <f>IF('P13'!$D12="NT","NT",IF($H$17="NCT","NC",IF('P13'!$D12="NC","NC",IF($H$17="CT","C",'P13'!$D12))))</f>
        <v>NC</v>
      </c>
      <c r="U17" s="18" t="str">
        <f>IF('P14'!$D12="NT","NT",IF($H$17="NCT","NC",IF('P14'!$D12="NC","NC",IF($H$17="CT","C",'P14'!$D12))))</f>
        <v>NA</v>
      </c>
      <c r="V17" s="18" t="str">
        <f>IF('P15'!$D12="NT","NT",IF($H$17="NCT","NC",IF('P15'!$D12="NC","NC",IF($H$17="CT","C",'P15'!$D12))))</f>
        <v>NA</v>
      </c>
      <c r="W17" s="57"/>
      <c r="X17" s="77"/>
      <c r="Y17" s="77"/>
      <c r="Z17" s="77"/>
      <c r="AA17" s="77"/>
    </row>
    <row r="18" spans="1:27">
      <c r="A18" s="39"/>
      <c r="B18" s="36"/>
      <c r="C18" s="36"/>
      <c r="D18" s="37"/>
      <c r="E18" s="40">
        <f>SUM(E9:E17)</f>
        <v>27</v>
      </c>
      <c r="F18" s="41">
        <f>SUM(F9:F17)</f>
        <v>35</v>
      </c>
      <c r="G18" s="50">
        <f>SUM(G9:G17)</f>
        <v>71</v>
      </c>
      <c r="H18" s="36"/>
      <c r="I18" s="36"/>
      <c r="J18" s="36"/>
      <c r="K18" s="36"/>
      <c r="L18" s="36"/>
      <c r="M18" s="36"/>
      <c r="N18" s="36"/>
      <c r="O18" s="36"/>
      <c r="P18" s="36"/>
      <c r="Q18" s="36"/>
      <c r="R18" s="36"/>
      <c r="S18" s="36"/>
      <c r="T18" s="36"/>
      <c r="U18" s="36"/>
      <c r="V18" s="36"/>
      <c r="W18" s="57"/>
      <c r="X18" s="77"/>
      <c r="Y18" s="77"/>
      <c r="Z18" s="77"/>
      <c r="AA18" s="77"/>
    </row>
    <row r="19" spans="1:27" ht="15" customHeight="1">
      <c r="A19" s="120" t="s">
        <v>23</v>
      </c>
      <c r="B19" s="47" t="s">
        <v>56</v>
      </c>
      <c r="C19" s="48" t="s">
        <v>57</v>
      </c>
      <c r="D19" s="47" t="str">
        <f t="shared" si="8"/>
        <v>C</v>
      </c>
      <c r="E19" s="42">
        <f>COUNTIF(H19:V19,"C")</f>
        <v>2</v>
      </c>
      <c r="F19" s="63">
        <f>COUNTIF(H19:V19,"NC")+COUNTIF(H19:V19,"NCT")</f>
        <v>0</v>
      </c>
      <c r="G19" s="49">
        <f>COUNTIF(H19:V19,"NA")</f>
        <v>13</v>
      </c>
      <c r="H19" s="18" t="str">
        <f>'P01'!$D13</f>
        <v>C</v>
      </c>
      <c r="I19" s="18" t="str">
        <f>IF('P02'!$D13="NT","NT",IF($H$19="NCT","NC",IF('P02'!$D13="NC","NC",IF($H$19="CT","C",'P02'!$D13))))</f>
        <v>NA</v>
      </c>
      <c r="J19" s="18" t="str">
        <f>IF('P03'!$D13="NT","NT",IF($H$19="NCT","NC",IF('P03'!$D13="NC","NC",IF($H$19="CT","C",'P03'!$D13))))</f>
        <v>NA</v>
      </c>
      <c r="K19" s="18" t="str">
        <f>IF('P04'!$D13="NT","NT",IF($H$19="NCT","NC",IF('P04'!$D13="NC","NC",IF($H$19="CT","C",'P04'!$D13))))</f>
        <v>NA</v>
      </c>
      <c r="L19" s="18" t="str">
        <f>IF('P05'!$D13="NT","NT",IF($H$19="NCT","NC",IF('P05'!$D13="NC","NC",IF($H$19="CT","C",'P05'!$D13))))</f>
        <v>NA</v>
      </c>
      <c r="M19" s="18" t="str">
        <f>IF('P06'!$D13="NT","NT",IF($H$19="NCT","NC",IF('P06'!$D13="NC","NC",IF($H$19="CT","C",'P06'!$D13))))</f>
        <v>NA</v>
      </c>
      <c r="N19" s="18" t="str">
        <f>IF('P07'!$D13="NT","NT",IF($H$19="NCT","NC",IF('P07'!$D13="NC","NC",IF($H$19="CT","C",'P07'!$D13))))</f>
        <v>NA</v>
      </c>
      <c r="O19" s="18" t="str">
        <f>IF('P08'!$D13="NT","NT",IF($H$19="NCT","NC",IF('P08'!$D13="NC","NC",IF($H$19="CT","C",'P08'!$D13))))</f>
        <v>NA</v>
      </c>
      <c r="P19" s="18" t="str">
        <f>IF('P09'!$D13="NT","NT",IF($H$19="NCT","NC",IF('P09'!$D13="NC","NC",IF($H$19="CT","C",'P09'!$D13))))</f>
        <v>NA</v>
      </c>
      <c r="Q19" s="18" t="str">
        <f>IF('P10'!$D13="NT","NT",IF($H$19="NCT","NC",IF('P10'!$D13="NC","NC",IF($H$19="CT","C",'P10'!$D13))))</f>
        <v>NA</v>
      </c>
      <c r="R19" s="18" t="str">
        <f>IF('P11'!$D13="NT","NT",IF($H$19="NCT","NC",IF('P11'!$D13="NC","NC",IF($H$19="CT","C",'P11'!$D13))))</f>
        <v>NA</v>
      </c>
      <c r="S19" s="18" t="str">
        <f>IF('P12'!$D13="NT","NT",IF($H$19="NCT","NC",IF('P12'!$D13="NC","NC",IF($H$19="CT","C",'P12'!$D13))))</f>
        <v>NA</v>
      </c>
      <c r="T19" s="18" t="str">
        <f>IF('P13'!$D13="NT","NT",IF($H$19="NCT","NC",IF('P13'!$D13="NC","NC",IF($H$19="CT","C",'P13'!$D13))))</f>
        <v>NA</v>
      </c>
      <c r="U19" s="18" t="str">
        <f>IF('P14'!$D13="NT","NT",IF($H$19="NCT","NC",IF('P14'!$D13="NC","NC",IF($H$19="CT","C",'P14'!$D13))))</f>
        <v>C</v>
      </c>
      <c r="V19" s="18" t="str">
        <f>IF('P15'!$D13="NT","NT",IF($H$19="NCT","NC",IF('P15'!$D13="NC","NC",IF($H$19="CT","C",'P15'!$D13))))</f>
        <v>NA</v>
      </c>
      <c r="W19" s="57"/>
      <c r="X19" s="77"/>
      <c r="Y19" s="77"/>
      <c r="Z19" s="77"/>
      <c r="AA19" s="77"/>
    </row>
    <row r="20" spans="1:27" ht="28.5">
      <c r="A20" s="121"/>
      <c r="B20" s="47" t="s">
        <v>58</v>
      </c>
      <c r="C20" s="48" t="s">
        <v>59</v>
      </c>
      <c r="D20" s="47" t="str">
        <f t="shared" si="8"/>
        <v>C</v>
      </c>
      <c r="E20" s="42">
        <f>COUNTIF(H20:V20,"C")</f>
        <v>2</v>
      </c>
      <c r="F20" s="63">
        <f>COUNTIF(H20:V20,"NC")+COUNTIF(H20:V20,"NCT")</f>
        <v>0</v>
      </c>
      <c r="G20" s="49">
        <f>COUNTIF(H20:V20,"NA")</f>
        <v>13</v>
      </c>
      <c r="H20" s="18" t="str">
        <f>'P01'!$D14</f>
        <v>C</v>
      </c>
      <c r="I20" s="18" t="str">
        <f>IF('P02'!$D14="NT","NT",IF($H$20="NCT","NC",IF('P02'!$D14="NC","NC",IF($H$20="CT","C",'P02'!$D14))))</f>
        <v>NA</v>
      </c>
      <c r="J20" s="18" t="str">
        <f>IF('P03'!$D14="NT","NT",IF($H$20="NCT","NC",IF('P03'!$D14="NC","NC",IF($H$20="CT","C",'P03'!$D14))))</f>
        <v>NA</v>
      </c>
      <c r="K20" s="18" t="str">
        <f>IF('P04'!$D14="NT","NT",IF($H$20="NCT","NC",IF('P04'!$D14="NC","NC",IF($H$20="CT","C",'P04'!$D14))))</f>
        <v>NA</v>
      </c>
      <c r="L20" s="18" t="str">
        <f>IF('P05'!$D14="NT","NT",IF($H$20="NCT","NC",IF('P05'!$D14="NC","NC",IF($H$20="CT","C",'P05'!$D14))))</f>
        <v>NA</v>
      </c>
      <c r="M20" s="18" t="str">
        <f>IF('P06'!$D14="NT","NT",IF($H$20="NCT","NC",IF('P06'!$D14="NC","NC",IF($H$20="CT","C",'P06'!$D14))))</f>
        <v>NA</v>
      </c>
      <c r="N20" s="18" t="str">
        <f>IF('P07'!$D14="NT","NT",IF($H$20="NCT","NC",IF('P07'!$D14="NC","NC",IF($H$20="CT","C",'P07'!$D14))))</f>
        <v>NA</v>
      </c>
      <c r="O20" s="18" t="str">
        <f>IF('P08'!$D14="NT","NT",IF($H$20="NCT","NC",IF('P08'!$D14="NC","NC",IF($H$20="CT","C",'P08'!$D14))))</f>
        <v>NA</v>
      </c>
      <c r="P20" s="18" t="str">
        <f>IF('P09'!$D14="NT","NT",IF($H$20="NCT","NC",IF('P09'!$D14="NC","NC",IF($H$20="CT","C",'P09'!$D14))))</f>
        <v>NA</v>
      </c>
      <c r="Q20" s="18" t="str">
        <f>IF('P10'!$D14="NT","NT",IF($H$20="NCT","NC",IF('P10'!$D14="NC","NC",IF($H$20="CT","C",'P10'!$D14))))</f>
        <v>NA</v>
      </c>
      <c r="R20" s="18" t="str">
        <f>IF('P11'!$D14="NT","NT",IF($H$20="NCT","NC",IF('P11'!$D14="NC","NC",IF($H$20="CT","C",'P11'!$D14))))</f>
        <v>NA</v>
      </c>
      <c r="S20" s="18" t="str">
        <f>IF('P12'!$D14="NT","NT",IF($H$20="NCT","NC",IF('P12'!$D14="NC","NC",IF($H$20="CT","C",'P12'!$D14))))</f>
        <v>NA</v>
      </c>
      <c r="T20" s="18" t="str">
        <f>IF('P13'!$D14="NT","NT",IF($H$20="NCT","NC",IF('P13'!$D14="NC","NC",IF($H$20="CT","C",'P13'!$D14))))</f>
        <v>NA</v>
      </c>
      <c r="U20" s="18" t="str">
        <f>IF('P14'!$D14="NT","NT",IF($H$20="NCT","NC",IF('P14'!$D14="NC","NC",IF($H$20="CT","C",'P14'!$D14))))</f>
        <v>C</v>
      </c>
      <c r="V20" s="18" t="str">
        <f>IF('P15'!$D14="NT","NT",IF($H$20="NCT","NC",IF('P15'!$D14="NC","NC",IF($H$20="CT","C",'P15'!$D14))))</f>
        <v>NA</v>
      </c>
      <c r="W20" s="57"/>
      <c r="X20" s="77"/>
      <c r="Y20" s="77"/>
      <c r="Z20" s="77"/>
      <c r="AA20" s="77"/>
    </row>
    <row r="21" spans="1:27">
      <c r="A21" s="39"/>
      <c r="B21" s="36"/>
      <c r="C21" s="36"/>
      <c r="D21" s="37"/>
      <c r="E21" s="40">
        <f>SUM(E19:E20)</f>
        <v>4</v>
      </c>
      <c r="F21" s="41">
        <f>SUM(F19:F20)</f>
        <v>0</v>
      </c>
      <c r="G21" s="50">
        <f>SUM(G19:G20)</f>
        <v>26</v>
      </c>
      <c r="H21" s="36"/>
      <c r="I21" s="36"/>
      <c r="J21" s="36"/>
      <c r="K21" s="36"/>
      <c r="L21" s="36"/>
      <c r="M21" s="36"/>
      <c r="N21" s="36"/>
      <c r="O21" s="36"/>
      <c r="P21" s="36"/>
      <c r="Q21" s="36"/>
      <c r="R21" s="36"/>
      <c r="S21" s="36"/>
      <c r="T21" s="36"/>
      <c r="U21" s="36"/>
      <c r="V21" s="36"/>
      <c r="W21" s="57"/>
      <c r="X21" s="77"/>
      <c r="Y21" s="77"/>
      <c r="Z21" s="77"/>
      <c r="AA21" s="77"/>
    </row>
    <row r="22" spans="1:27" ht="45" customHeight="1">
      <c r="A22" s="118" t="s">
        <v>24</v>
      </c>
      <c r="B22" s="47" t="s">
        <v>60</v>
      </c>
      <c r="C22" s="48" t="s">
        <v>61</v>
      </c>
      <c r="D22" s="47" t="str">
        <f t="shared" si="8"/>
        <v>NC</v>
      </c>
      <c r="E22" s="42">
        <f>COUNTIF(H22:V22,"C")</f>
        <v>14</v>
      </c>
      <c r="F22" s="63">
        <f>COUNTIF(H22:V22,"NC")+COUNTIF(H22:V22,"NCT")</f>
        <v>1</v>
      </c>
      <c r="G22" s="49">
        <f>COUNTIF(H22:V22,"NA")</f>
        <v>0</v>
      </c>
      <c r="H22" s="18" t="str">
        <f>'P01'!$D15</f>
        <v>C</v>
      </c>
      <c r="I22" s="18" t="str">
        <f>IF('P02'!$D15="NT","NT",IF($H$22="NCT","NC",IF('P02'!$D15="NC","NC",IF($H$22="CT","C",'P02'!$D15))))</f>
        <v>C</v>
      </c>
      <c r="J22" s="18" t="str">
        <f>IF('P03'!$D15="NT","NT",IF($H$22="NCT","NC",IF('P03'!$D15="NC","NC",IF($H$22="CT","C",'P03'!$D15))))</f>
        <v>C</v>
      </c>
      <c r="K22" s="18" t="str">
        <f>IF('P04'!$D15="NT","NT",IF($H$22="NCT","NC",IF('P04'!$D15="NC","NC",IF($H$22="CT","C",'P04'!$D15))))</f>
        <v>C</v>
      </c>
      <c r="L22" s="18" t="str">
        <f>IF('P05'!$D15="NT","NT",IF($H$22="NCT","NC",IF('P05'!$D15="NC","NC",IF($H$22="CT","C",'P05'!$D15))))</f>
        <v>C</v>
      </c>
      <c r="M22" s="18" t="str">
        <f>IF('P06'!$D15="NT","NT",IF($H$22="NCT","NC",IF('P06'!$D15="NC","NC",IF($H$22="CT","C",'P06'!$D15))))</f>
        <v>C</v>
      </c>
      <c r="N22" s="18" t="str">
        <f>IF('P07'!$D15="NT","NT",IF($H$22="NCT","NC",IF('P07'!$D15="NC","NC",IF($H$22="CT","C",'P07'!$D15))))</f>
        <v>C</v>
      </c>
      <c r="O22" s="18" t="str">
        <f>IF('P08'!$D15="NT","NT",IF($H$22="NCT","NC",IF('P08'!$D15="NC","NC",IF($H$22="CT","C",'P08'!$D15))))</f>
        <v>C</v>
      </c>
      <c r="P22" s="18" t="str">
        <f>IF('P09'!$D15="NT","NT",IF($H$22="NCT","NC",IF('P09'!$D15="NC","NC",IF($H$22="CT","C",'P09'!$D15))))</f>
        <v>C</v>
      </c>
      <c r="Q22" s="18" t="str">
        <f>IF('P10'!$D15="NT","NT",IF($H$22="NCT","NC",IF('P10'!$D15="NC","NC",IF($H$22="CT","C",'P10'!$D15))))</f>
        <v>C</v>
      </c>
      <c r="R22" s="18" t="str">
        <f>IF('P11'!$D15="NT","NT",IF($H$22="NCT","NC",IF('P11'!$D15="NC","NC",IF($H$22="CT","C",'P11'!$D15))))</f>
        <v>C</v>
      </c>
      <c r="S22" s="18" t="str">
        <f>IF('P12'!$D15="NT","NT",IF($H$22="NCT","NC",IF('P12'!$D15="NC","NC",IF($H$22="CT","C",'P12'!$D15))))</f>
        <v>C</v>
      </c>
      <c r="T22" s="18" t="str">
        <f>IF('P13'!$D15="NT","NT",IF($H$22="NCT","NC",IF('P13'!$D15="NC","NC",IF($H$22="CT","C",'P13'!$D15))))</f>
        <v>C</v>
      </c>
      <c r="U22" s="18" t="str">
        <f>IF('P14'!$D15="NT","NT",IF($H$22="NCT","NC",IF('P14'!$D15="NC","NC",IF($H$22="CT","C",'P14'!$D15))))</f>
        <v>NC</v>
      </c>
      <c r="V22" s="18" t="str">
        <f>IF('P15'!$D15="NT","NT",IF($H$22="NCT","NC",IF('P15'!$D15="NC","NC",IF($H$22="CT","C",'P15'!$D15))))</f>
        <v>C</v>
      </c>
      <c r="W22" s="57"/>
      <c r="X22" s="77"/>
      <c r="Y22" s="77"/>
      <c r="Z22" s="77"/>
      <c r="AA22" s="77"/>
    </row>
    <row r="23" spans="1:27" ht="57">
      <c r="A23" s="119"/>
      <c r="B23" s="47" t="s">
        <v>62</v>
      </c>
      <c r="C23" s="48" t="s">
        <v>63</v>
      </c>
      <c r="D23" s="47" t="str">
        <f t="shared" si="8"/>
        <v>NC</v>
      </c>
      <c r="E23" s="42">
        <f>COUNTIF(H23:V23,"C")</f>
        <v>0</v>
      </c>
      <c r="F23" s="63">
        <f>COUNTIF(H23:V23,"NC")+COUNTIF(H23:V23,"NCT")</f>
        <v>15</v>
      </c>
      <c r="G23" s="49">
        <f>COUNTIF(H23:V23,"NA")</f>
        <v>0</v>
      </c>
      <c r="H23" s="18" t="str">
        <f>'P01'!$D16</f>
        <v>NCT</v>
      </c>
      <c r="I23" s="18" t="str">
        <f>IF('P02'!$D16="NT","NT",IF($H$23="NCT","NC",IF('P02'!$D16="NC","NC",IF($H$23="CT","C",'P02'!$D16))))</f>
        <v>NC</v>
      </c>
      <c r="J23" s="18" t="str">
        <f>IF('P03'!$D16="NT","NT",IF($H$23="NCT","NC",IF('P03'!$D16="NC","NC",IF($H$23="CT","C",'P03'!$D16))))</f>
        <v>NC</v>
      </c>
      <c r="K23" s="18" t="str">
        <f>IF('P04'!$D16="NT","NT",IF($H$23="NCT","NC",IF('P04'!$D16="NC","NC",IF($H$23="CT","C",'P04'!$D16))))</f>
        <v>NC</v>
      </c>
      <c r="L23" s="18" t="str">
        <f>IF('P05'!$D16="NT","NT",IF($H$23="NCT","NC",IF('P05'!$D16="NC","NC",IF($H$23="CT","C",'P05'!$D16))))</f>
        <v>NC</v>
      </c>
      <c r="M23" s="18" t="str">
        <f>IF('P06'!$D16="NT","NT",IF($H$23="NCT","NC",IF('P06'!$D16="NC","NC",IF($H$23="CT","C",'P06'!$D16))))</f>
        <v>NC</v>
      </c>
      <c r="N23" s="18" t="str">
        <f>IF('P07'!$D16="NT","NT",IF($H$23="NCT","NC",IF('P07'!$D16="NC","NC",IF($H$23="CT","C",'P07'!$D16))))</f>
        <v>NC</v>
      </c>
      <c r="O23" s="18" t="str">
        <f>IF('P08'!$D16="NT","NT",IF($H$23="NCT","NC",IF('P08'!$D16="NC","NC",IF($H$23="CT","C",'P08'!$D16))))</f>
        <v>NC</v>
      </c>
      <c r="P23" s="18" t="str">
        <f>IF('P09'!$D16="NT","NT",IF($H$23="NCT","NC",IF('P09'!$D16="NC","NC",IF($H$23="CT","C",'P09'!$D16))))</f>
        <v>NC</v>
      </c>
      <c r="Q23" s="18" t="str">
        <f>IF('P10'!$D16="NT","NT",IF($H$23="NCT","NC",IF('P10'!$D16="NC","NC",IF($H$23="CT","C",'P10'!$D16))))</f>
        <v>NC</v>
      </c>
      <c r="R23" s="18" t="str">
        <f>IF('P11'!$D16="NT","NT",IF($H$23="NCT","NC",IF('P11'!$D16="NC","NC",IF($H$23="CT","C",'P11'!$D16))))</f>
        <v>NC</v>
      </c>
      <c r="S23" s="18" t="str">
        <f>IF('P12'!$D16="NT","NT",IF($H$23="NCT","NC",IF('P12'!$D16="NC","NC",IF($H$23="CT","C",'P12'!$D16))))</f>
        <v>NC</v>
      </c>
      <c r="T23" s="18" t="str">
        <f>IF('P13'!$D16="NT","NT",IF($H$23="NCT","NC",IF('P13'!$D16="NC","NC",IF($H$23="CT","C",'P13'!$D16))))</f>
        <v>NC</v>
      </c>
      <c r="U23" s="18" t="str">
        <f>IF('P14'!$D16="NT","NT",IF($H$23="NCT","NC",IF('P14'!$D16="NC","NC",IF($H$23="CT","C",'P14'!$D16))))</f>
        <v>NC</v>
      </c>
      <c r="V23" s="18" t="str">
        <f>IF('P15'!$D16="NT","NT",IF($H$23="NCT","NC",IF('P15'!$D16="NC","NC",IF($H$23="CT","C",'P15'!$D16))))</f>
        <v>NC</v>
      </c>
      <c r="W23" s="57"/>
      <c r="X23" s="77"/>
      <c r="Y23" s="77"/>
      <c r="Z23" s="77"/>
      <c r="AA23" s="77"/>
    </row>
    <row r="24" spans="1:27" ht="71.25">
      <c r="A24" s="119"/>
      <c r="B24" s="47" t="s">
        <v>64</v>
      </c>
      <c r="C24" s="48" t="s">
        <v>65</v>
      </c>
      <c r="D24" s="47" t="str">
        <f t="shared" si="8"/>
        <v>NC</v>
      </c>
      <c r="E24" s="42">
        <f>COUNTIF(H24:V24,"C")</f>
        <v>11</v>
      </c>
      <c r="F24" s="63">
        <f>COUNTIF(H24:V24,"NC")+COUNTIF(H24:V24,"NCT")</f>
        <v>4</v>
      </c>
      <c r="G24" s="49">
        <f>COUNTIF(H24:V24,"NA")</f>
        <v>0</v>
      </c>
      <c r="H24" s="18" t="str">
        <f>'P01'!$D17</f>
        <v>C</v>
      </c>
      <c r="I24" s="18" t="str">
        <f>IF('P02'!$D17="NT","NT",IF($H$24="NCT","NC",IF('P02'!$D17="NC","NC",IF($H$24="CT","C",'P02'!$D17))))</f>
        <v>NC</v>
      </c>
      <c r="J24" s="18" t="str">
        <f>IF('P03'!$D17="NT","NT",IF($H$24="NCT","NC",IF('P03'!$D17="NC","NC",IF($H$24="CT","C",'P03'!$D17))))</f>
        <v>C</v>
      </c>
      <c r="K24" s="18" t="str">
        <f>IF('P04'!$D17="NT","NT",IF($H$24="NCT","NC",IF('P04'!$D17="NC","NC",IF($H$24="CT","C",'P04'!$D17))))</f>
        <v>NC</v>
      </c>
      <c r="L24" s="18" t="str">
        <f>IF('P05'!$D17="NT","NT",IF($H$24="NCT","NC",IF('P05'!$D17="NC","NC",IF($H$24="CT","C",'P05'!$D17))))</f>
        <v>C</v>
      </c>
      <c r="M24" s="18" t="str">
        <f>IF('P06'!$D17="NT","NT",IF($H$24="NCT","NC",IF('P06'!$D17="NC","NC",IF($H$24="CT","C",'P06'!$D17))))</f>
        <v>C</v>
      </c>
      <c r="N24" s="18" t="str">
        <f>IF('P07'!$D17="NT","NT",IF($H$24="NCT","NC",IF('P07'!$D17="NC","NC",IF($H$24="CT","C",'P07'!$D17))))</f>
        <v>C</v>
      </c>
      <c r="O24" s="18" t="str">
        <f>IF('P08'!$D17="NT","NT",IF($H$24="NCT","NC",IF('P08'!$D17="NC","NC",IF($H$24="CT","C",'P08'!$D17))))</f>
        <v>C</v>
      </c>
      <c r="P24" s="18" t="str">
        <f>IF('P09'!$D17="NT","NT",IF($H$24="NCT","NC",IF('P09'!$D17="NC","NC",IF($H$24="CT","C",'P09'!$D17))))</f>
        <v>NC</v>
      </c>
      <c r="Q24" s="18" t="str">
        <f>IF('P10'!$D17="NT","NT",IF($H$24="NCT","NC",IF('P10'!$D17="NC","NC",IF($H$24="CT","C",'P10'!$D17))))</f>
        <v>NC</v>
      </c>
      <c r="R24" s="18" t="str">
        <f>IF('P11'!$D17="NT","NT",IF($H$24="NCT","NC",IF('P11'!$D17="NC","NC",IF($H$24="CT","C",'P11'!$D17))))</f>
        <v>C</v>
      </c>
      <c r="S24" s="18" t="str">
        <f>IF('P12'!$D17="NT","NT",IF($H$24="NCT","NC",IF('P12'!$D17="NC","NC",IF($H$24="CT","C",'P12'!$D17))))</f>
        <v>C</v>
      </c>
      <c r="T24" s="18" t="str">
        <f>IF('P13'!$D17="NT","NT",IF($H$24="NCT","NC",IF('P13'!$D17="NC","NC",IF($H$24="CT","C",'P13'!$D17))))</f>
        <v>C</v>
      </c>
      <c r="U24" s="18" t="str">
        <f>IF('P14'!$D17="NT","NT",IF($H$24="NCT","NC",IF('P14'!$D17="NC","NC",IF($H$24="CT","C",'P14'!$D17))))</f>
        <v>C</v>
      </c>
      <c r="V24" s="18" t="str">
        <f>IF('P15'!$D17="NT","NT",IF($H$24="NCT","NC",IF('P15'!$D17="NC","NC",IF($H$24="CT","C",'P15'!$D17))))</f>
        <v>C</v>
      </c>
      <c r="W24" s="57"/>
      <c r="X24" s="77"/>
      <c r="Y24" s="77"/>
      <c r="Z24" s="77"/>
      <c r="AA24" s="77"/>
    </row>
    <row r="25" spans="1:27">
      <c r="A25" s="39"/>
      <c r="B25" s="36"/>
      <c r="C25" s="36"/>
      <c r="D25" s="37"/>
      <c r="E25" s="40">
        <f>SUM(E22:E24)</f>
        <v>25</v>
      </c>
      <c r="F25" s="41">
        <f>SUM(F22:F24)</f>
        <v>20</v>
      </c>
      <c r="G25" s="50">
        <f>SUM(G22:G24)</f>
        <v>0</v>
      </c>
      <c r="H25" s="36"/>
      <c r="I25" s="36"/>
      <c r="J25" s="36"/>
      <c r="K25" s="36"/>
      <c r="L25" s="36"/>
      <c r="M25" s="36"/>
      <c r="N25" s="36"/>
      <c r="O25" s="36"/>
      <c r="P25" s="36"/>
      <c r="Q25" s="36"/>
      <c r="R25" s="36"/>
      <c r="S25" s="36"/>
      <c r="T25" s="36"/>
      <c r="U25" s="36"/>
      <c r="V25" s="36"/>
      <c r="W25" s="57"/>
      <c r="X25" s="77"/>
      <c r="Y25" s="77"/>
      <c r="Z25" s="77"/>
      <c r="AA25" s="77"/>
    </row>
    <row r="26" spans="1:27" ht="60" customHeight="1">
      <c r="A26" s="118" t="s">
        <v>25</v>
      </c>
      <c r="B26" s="47" t="s">
        <v>66</v>
      </c>
      <c r="C26" s="48" t="s">
        <v>67</v>
      </c>
      <c r="D26" s="47" t="str">
        <f t="shared" si="8"/>
        <v>C</v>
      </c>
      <c r="E26" s="42">
        <f t="shared" ref="E26:E38" si="9">COUNTIF(H26:V26,"C")</f>
        <v>1</v>
      </c>
      <c r="F26" s="63">
        <f t="shared" ref="F26:F38" si="10">COUNTIF(H26:V26,"NC")+COUNTIF(H26:V26,"NCT")</f>
        <v>0</v>
      </c>
      <c r="G26" s="49">
        <f t="shared" ref="G26:G38" si="11">COUNTIF(H26:V26,"NA")</f>
        <v>14</v>
      </c>
      <c r="H26" s="18" t="str">
        <f>'P01'!$D18</f>
        <v>NA</v>
      </c>
      <c r="I26" s="18" t="str">
        <f>IF('P02'!$D18="NT","NT",IF($H$26="NCT","NC",IF('P02'!$D18="NC","NC",IF($H$26="CT","C",'P02'!$D18))))</f>
        <v>NA</v>
      </c>
      <c r="J26" s="18" t="str">
        <f>IF('P03'!$D18="NT","NT",IF($H$26="NCT","NC",IF('P03'!$D18="NC","NC",IF($H$26="CT","C",'P03'!$D18))))</f>
        <v>NA</v>
      </c>
      <c r="K26" s="18" t="str">
        <f>IF('P04'!$D18="NT","NT",IF($H$26="NCT","NC",IF('P04'!$D18="NC","NC",IF($H$26="CT","C",'P04'!$D18))))</f>
        <v>NA</v>
      </c>
      <c r="L26" s="18" t="str">
        <f>IF('P05'!$D18="NT","NT",IF($H$26="NCT","NC",IF('P05'!$D18="NC","NC",IF($H$26="CT","C",'P05'!$D18))))</f>
        <v>NA</v>
      </c>
      <c r="M26" s="18" t="str">
        <f>IF('P06'!$D18="NT","NT",IF($H$26="NCT","NC",IF('P06'!$D18="NC","NC",IF($H$26="CT","C",'P06'!$D18))))</f>
        <v>NA</v>
      </c>
      <c r="N26" s="18" t="str">
        <f>IF('P07'!$D18="NT","NT",IF($H$26="NCT","NC",IF('P07'!$D18="NC","NC",IF($H$26="CT","C",'P07'!$D18))))</f>
        <v>NA</v>
      </c>
      <c r="O26" s="18" t="str">
        <f>IF('P08'!$D18="NT","NT",IF($H$26="NCT","NC",IF('P08'!$D18="NC","NC",IF($H$26="CT","C",'P08'!$D18))))</f>
        <v>NA</v>
      </c>
      <c r="P26" s="18" t="str">
        <f>IF('P09'!$D18="NT","NT",IF($H$26="NCT","NC",IF('P09'!$D18="NC","NC",IF($H$26="CT","C",'P09'!$D18))))</f>
        <v>NA</v>
      </c>
      <c r="Q26" s="18" t="str">
        <f>IF('P10'!$D18="NT","NT",IF($H$26="NCT","NC",IF('P10'!$D18="NC","NC",IF($H$26="CT","C",'P10'!$D18))))</f>
        <v>NA</v>
      </c>
      <c r="R26" s="18" t="str">
        <f>IF('P11'!$D18="NT","NT",IF($H$26="NCT","NC",IF('P11'!$D18="NC","NC",IF($H$26="CT","C",'P11'!$D18))))</f>
        <v>NA</v>
      </c>
      <c r="S26" s="18" t="str">
        <f>IF('P12'!$D18="NT","NT",IF($H$26="NCT","NC",IF('P12'!$D18="NC","NC",IF($H$26="CT","C",'P12'!$D18))))</f>
        <v>NA</v>
      </c>
      <c r="T26" s="18" t="str">
        <f>IF('P13'!$D18="NT","NT",IF($H$26="NCT","NC",IF('P13'!$D18="NC","NC",IF($H$26="CT","C",'P13'!$D18))))</f>
        <v>NA</v>
      </c>
      <c r="U26" s="18" t="str">
        <f>IF('P14'!$D18="NT","NT",IF($H$26="NCT","NC",IF('P14'!$D18="NC","NC",IF($H$26="CT","C",'P14'!$D18))))</f>
        <v>C</v>
      </c>
      <c r="V26" s="18" t="str">
        <f>IF('P15'!$D18="NT","NT",IF($H$26="NCT","NC",IF('P15'!$D18="NC","NC",IF($H$26="CT","C",'P15'!$D18))))</f>
        <v>NA</v>
      </c>
      <c r="W26" s="57"/>
    </row>
    <row r="27" spans="1:27" ht="57">
      <c r="A27" s="119"/>
      <c r="B27" s="47" t="s">
        <v>68</v>
      </c>
      <c r="C27" s="48" t="s">
        <v>69</v>
      </c>
      <c r="D27" s="47" t="str">
        <f t="shared" si="8"/>
        <v>C</v>
      </c>
      <c r="E27" s="42">
        <f t="shared" si="9"/>
        <v>1</v>
      </c>
      <c r="F27" s="63">
        <f t="shared" si="10"/>
        <v>0</v>
      </c>
      <c r="G27" s="49">
        <f t="shared" si="11"/>
        <v>14</v>
      </c>
      <c r="H27" s="18" t="str">
        <f>'P01'!$D19</f>
        <v>NA</v>
      </c>
      <c r="I27" s="18" t="str">
        <f>IF('P02'!$D19="NT","NT",IF($H$27="NCT","NC",IF('P02'!$D19="NC","NC",IF($H$27="CT","C",'P02'!$D19))))</f>
        <v>NA</v>
      </c>
      <c r="J27" s="18" t="str">
        <f>IF('P03'!$D19="NT","NT",IF($H$27="NCT","NC",IF('P03'!$D19="NC","NC",IF($H$27="CT","C",'P03'!$D19))))</f>
        <v>NA</v>
      </c>
      <c r="K27" s="18" t="str">
        <f>IF('P04'!$D19="NT","NT",IF($H$27="NCT","NC",IF('P04'!$D19="NC","NC",IF($H$27="CT","C",'P04'!$D19))))</f>
        <v>NA</v>
      </c>
      <c r="L27" s="18" t="str">
        <f>IF('P05'!$D19="NT","NT",IF($H$27="NCT","NC",IF('P05'!$D19="NC","NC",IF($H$27="CT","C",'P05'!$D19))))</f>
        <v>NA</v>
      </c>
      <c r="M27" s="18" t="str">
        <f>IF('P06'!$D19="NT","NT",IF($H$27="NCT","NC",IF('P06'!$D19="NC","NC",IF($H$27="CT","C",'P06'!$D19))))</f>
        <v>NA</v>
      </c>
      <c r="N27" s="18" t="str">
        <f>IF('P07'!$D19="NT","NT",IF($H$27="NCT","NC",IF('P07'!$D19="NC","NC",IF($H$27="CT","C",'P07'!$D19))))</f>
        <v>NA</v>
      </c>
      <c r="O27" s="18" t="str">
        <f>IF('P08'!$D19="NT","NT",IF($H$27="NCT","NC",IF('P08'!$D19="NC","NC",IF($H$27="CT","C",'P08'!$D19))))</f>
        <v>NA</v>
      </c>
      <c r="P27" s="18" t="str">
        <f>IF('P09'!$D19="NT","NT",IF($H$27="NCT","NC",IF('P09'!$D19="NC","NC",IF($H$27="CT","C",'P09'!$D19))))</f>
        <v>NA</v>
      </c>
      <c r="Q27" s="18" t="str">
        <f>IF('P10'!$D19="NT","NT",IF($H$27="NCT","NC",IF('P10'!$D19="NC","NC",IF($H$27="CT","C",'P10'!$D19))))</f>
        <v>NA</v>
      </c>
      <c r="R27" s="18" t="str">
        <f>IF('P11'!$D19="NT","NT",IF($H$27="NCT","NC",IF('P11'!$D19="NC","NC",IF($H$27="CT","C",'P11'!$D19))))</f>
        <v>NA</v>
      </c>
      <c r="S27" s="18" t="str">
        <f>IF('P12'!$D19="NT","NT",IF($H$27="NCT","NC",IF('P12'!$D19="NC","NC",IF($H$27="CT","C",'P12'!$D19))))</f>
        <v>NA</v>
      </c>
      <c r="T27" s="18" t="str">
        <f>IF('P13'!$D19="NT","NT",IF($H$27="NCT","NC",IF('P13'!$D19="NC","NC",IF($H$27="CT","C",'P13'!$D19))))</f>
        <v>NA</v>
      </c>
      <c r="U27" s="18" t="str">
        <f>IF('P14'!$D19="NT","NT",IF($H$27="NCT","NC",IF('P14'!$D19="NC","NC",IF($H$27="CT","C",'P14'!$D19))))</f>
        <v>C</v>
      </c>
      <c r="V27" s="18" t="str">
        <f>IF('P15'!$D19="NT","NT",IF($H$27="NCT","NC",IF('P15'!$D19="NC","NC",IF($H$27="CT","C",'P15'!$D19))))</f>
        <v>NA</v>
      </c>
      <c r="W27" s="57"/>
    </row>
    <row r="28" spans="1:27" ht="42.75">
      <c r="A28" s="119"/>
      <c r="B28" s="47" t="s">
        <v>70</v>
      </c>
      <c r="C28" s="48" t="s">
        <v>71</v>
      </c>
      <c r="D28" s="47" t="str">
        <f t="shared" si="8"/>
        <v>C</v>
      </c>
      <c r="E28" s="42">
        <f t="shared" si="9"/>
        <v>1</v>
      </c>
      <c r="F28" s="63">
        <f t="shared" si="10"/>
        <v>0</v>
      </c>
      <c r="G28" s="49">
        <f t="shared" si="11"/>
        <v>14</v>
      </c>
      <c r="H28" s="18" t="str">
        <f>'P01'!$D20</f>
        <v>NA</v>
      </c>
      <c r="I28" s="18" t="str">
        <f>IF('P02'!$D20="NT","NT",IF($H$28="NCT","NC",IF('P02'!$D20="NC","NC",IF($H$28="CT","C",'P02'!$D20))))</f>
        <v>NA</v>
      </c>
      <c r="J28" s="18" t="str">
        <f>IF('P03'!$D20="NT","NT",IF($H$28="NCT","NC",IF('P03'!$D20="NC","NC",IF($H$28="CT","C",'P03'!$D20))))</f>
        <v>NA</v>
      </c>
      <c r="K28" s="18" t="str">
        <f>IF('P04'!$D20="NT","NT",IF($H$28="NCT","NC",IF('P04'!$D20="NC","NC",IF($H$28="CT","C",'P04'!$D20))))</f>
        <v>NA</v>
      </c>
      <c r="L28" s="18" t="str">
        <f>IF('P05'!$D20="NT","NT",IF($H$28="NCT","NC",IF('P05'!$D20="NC","NC",IF($H$28="CT","C",'P05'!$D20))))</f>
        <v>NA</v>
      </c>
      <c r="M28" s="18" t="str">
        <f>IF('P06'!$D20="NT","NT",IF($H$28="NCT","NC",IF('P06'!$D20="NC","NC",IF($H$28="CT","C",'P06'!$D20))))</f>
        <v>NA</v>
      </c>
      <c r="N28" s="18" t="str">
        <f>IF('P07'!$D20="NT","NT",IF($H$28="NCT","NC",IF('P07'!$D20="NC","NC",IF($H$28="CT","C",'P07'!$D20))))</f>
        <v>NA</v>
      </c>
      <c r="O28" s="18" t="str">
        <f>IF('P08'!$D20="NT","NT",IF($H$28="NCT","NC",IF('P08'!$D20="NC","NC",IF($H$28="CT","C",'P08'!$D20))))</f>
        <v>NA</v>
      </c>
      <c r="P28" s="18" t="str">
        <f>IF('P09'!$D20="NT","NT",IF($H$28="NCT","NC",IF('P09'!$D20="NC","NC",IF($H$28="CT","C",'P09'!$D20))))</f>
        <v>NA</v>
      </c>
      <c r="Q28" s="18" t="str">
        <f>IF('P10'!$D20="NT","NT",IF($H$28="NCT","NC",IF('P10'!$D20="NC","NC",IF($H$28="CT","C",'P10'!$D20))))</f>
        <v>NA</v>
      </c>
      <c r="R28" s="18" t="str">
        <f>IF('P11'!$D20="NT","NT",IF($H$28="NCT","NC",IF('P11'!$D20="NC","NC",IF($H$28="CT","C",'P11'!$D20))))</f>
        <v>NA</v>
      </c>
      <c r="S28" s="18" t="str">
        <f>IF('P12'!$D20="NT","NT",IF($H$28="NCT","NC",IF('P12'!$D20="NC","NC",IF($H$28="CT","C",'P12'!$D20))))</f>
        <v>NA</v>
      </c>
      <c r="T28" s="18" t="str">
        <f>IF('P13'!$D20="NT","NT",IF($H$28="NCT","NC",IF('P13'!$D20="NC","NC",IF($H$28="CT","C",'P13'!$D20))))</f>
        <v>NA</v>
      </c>
      <c r="U28" s="18" t="str">
        <f>IF('P14'!$D20="NT","NT",IF($H$28="NCT","NC",IF('P14'!$D20="NC","NC",IF($H$28="CT","C",'P14'!$D20))))</f>
        <v>C</v>
      </c>
      <c r="V28" s="18" t="str">
        <f>IF('P15'!$D20="NT","NT",IF($H$28="NCT","NC",IF('P15'!$D20="NC","NC",IF($H$28="CT","C",'P15'!$D20))))</f>
        <v>NA</v>
      </c>
      <c r="W28" s="57"/>
    </row>
    <row r="29" spans="1:27" ht="42.75">
      <c r="A29" s="119"/>
      <c r="B29" s="47" t="s">
        <v>72</v>
      </c>
      <c r="C29" s="48" t="s">
        <v>73</v>
      </c>
      <c r="D29" s="47" t="str">
        <f t="shared" si="8"/>
        <v>NC</v>
      </c>
      <c r="E29" s="42">
        <f t="shared" si="9"/>
        <v>0</v>
      </c>
      <c r="F29" s="63">
        <f t="shared" si="10"/>
        <v>1</v>
      </c>
      <c r="G29" s="49">
        <f t="shared" si="11"/>
        <v>14</v>
      </c>
      <c r="H29" s="18" t="str">
        <f>'P01'!$D21</f>
        <v>NA</v>
      </c>
      <c r="I29" s="18" t="str">
        <f>IF('P02'!$D21="NT","NT",IF($H$29="NCT","NC",IF('P02'!$D21="NC","NC",IF($H$29="CT","C",'P02'!$D21))))</f>
        <v>NA</v>
      </c>
      <c r="J29" s="18" t="str">
        <f>IF('P03'!$D21="NT","NT",IF($H$29="NCT","NC",IF('P03'!$D21="NC","NC",IF($H$29="CT","C",'P03'!$D21))))</f>
        <v>NA</v>
      </c>
      <c r="K29" s="18" t="str">
        <f>IF('P04'!$D21="NT","NT",IF($H$29="NCT","NC",IF('P04'!$D21="NC","NC",IF($H$29="CT","C",'P04'!$D21))))</f>
        <v>NA</v>
      </c>
      <c r="L29" s="18" t="str">
        <f>IF('P05'!$D21="NT","NT",IF($H$29="NCT","NC",IF('P05'!$D21="NC","NC",IF($H$29="CT","C",'P05'!$D21))))</f>
        <v>NA</v>
      </c>
      <c r="M29" s="18" t="str">
        <f>IF('P06'!$D21="NT","NT",IF($H$29="NCT","NC",IF('P06'!$D21="NC","NC",IF($H$29="CT","C",'P06'!$D21))))</f>
        <v>NA</v>
      </c>
      <c r="N29" s="18" t="str">
        <f>IF('P07'!$D21="NT","NT",IF($H$29="NCT","NC",IF('P07'!$D21="NC","NC",IF($H$29="CT","C",'P07'!$D21))))</f>
        <v>NA</v>
      </c>
      <c r="O29" s="18" t="str">
        <f>IF('P08'!$D21="NT","NT",IF($H$29="NCT","NC",IF('P08'!$D21="NC","NC",IF($H$29="CT","C",'P08'!$D21))))</f>
        <v>NA</v>
      </c>
      <c r="P29" s="18" t="str">
        <f>IF('P09'!$D21="NT","NT",IF($H$29="NCT","NC",IF('P09'!$D21="NC","NC",IF($H$29="CT","C",'P09'!$D21))))</f>
        <v>NA</v>
      </c>
      <c r="Q29" s="18" t="str">
        <f>IF('P10'!$D21="NT","NT",IF($H$29="NCT","NC",IF('P10'!$D21="NC","NC",IF($H$29="CT","C",'P10'!$D21))))</f>
        <v>NA</v>
      </c>
      <c r="R29" s="18" t="str">
        <f>IF('P11'!$D21="NT","NT",IF($H$29="NCT","NC",IF('P11'!$D21="NC","NC",IF($H$29="CT","C",'P11'!$D21))))</f>
        <v>NA</v>
      </c>
      <c r="S29" s="18" t="str">
        <f>IF('P12'!$D21="NT","NT",IF($H$29="NCT","NC",IF('P12'!$D21="NC","NC",IF($H$29="CT","C",'P12'!$D21))))</f>
        <v>NA</v>
      </c>
      <c r="T29" s="18" t="str">
        <f>IF('P13'!$D21="NT","NT",IF($H$29="NCT","NC",IF('P13'!$D21="NC","NC",IF($H$29="CT","C",'P13'!$D21))))</f>
        <v>NA</v>
      </c>
      <c r="U29" s="18" t="str">
        <f>IF('P14'!$D21="NT","NT",IF($H$29="NCT","NC",IF('P14'!$D21="NC","NC",IF($H$29="CT","C",'P14'!$D21))))</f>
        <v>NC</v>
      </c>
      <c r="V29" s="18" t="str">
        <f>IF('P15'!$D21="NT","NT",IF($H$29="NCT","NC",IF('P15'!$D21="NC","NC",IF($H$29="CT","C",'P15'!$D21))))</f>
        <v>NA</v>
      </c>
      <c r="W29" s="57"/>
    </row>
    <row r="30" spans="1:27" ht="42.75">
      <c r="A30" s="119"/>
      <c r="B30" s="47" t="s">
        <v>74</v>
      </c>
      <c r="C30" s="48" t="s">
        <v>75</v>
      </c>
      <c r="D30" s="47" t="str">
        <f t="shared" si="8"/>
        <v>NA</v>
      </c>
      <c r="E30" s="42">
        <f t="shared" si="9"/>
        <v>0</v>
      </c>
      <c r="F30" s="63">
        <f t="shared" si="10"/>
        <v>0</v>
      </c>
      <c r="G30" s="49">
        <f t="shared" si="11"/>
        <v>15</v>
      </c>
      <c r="H30" s="18" t="str">
        <f>'P01'!$D22</f>
        <v>NA</v>
      </c>
      <c r="I30" s="18" t="str">
        <f>IF('P02'!$D22="NT","NT",IF($H$30="NCT","NC",IF('P02'!$D22="NC","NC",IF($H$30="CT","C",'P02'!$D22))))</f>
        <v>NA</v>
      </c>
      <c r="J30" s="18" t="str">
        <f>IF('P03'!$D22="NT","NT",IF($H$30="NCT","NC",IF('P03'!$D22="NC","NC",IF($H$30="CT","C",'P03'!$D22))))</f>
        <v>NA</v>
      </c>
      <c r="K30" s="18" t="str">
        <f>IF('P04'!$D22="NT","NT",IF($H$30="NCT","NC",IF('P04'!$D22="NC","NC",IF($H$30="CT","C",'P04'!$D22))))</f>
        <v>NA</v>
      </c>
      <c r="L30" s="18" t="str">
        <f>IF('P05'!$D22="NT","NT",IF($H$30="NCT","NC",IF('P05'!$D22="NC","NC",IF($H$30="CT","C",'P05'!$D22))))</f>
        <v>NA</v>
      </c>
      <c r="M30" s="18" t="str">
        <f>IF('P06'!$D22="NT","NT",IF($H$30="NCT","NC",IF('P06'!$D22="NC","NC",IF($H$30="CT","C",'P06'!$D22))))</f>
        <v>NA</v>
      </c>
      <c r="N30" s="18" t="str">
        <f>IF('P07'!$D22="NT","NT",IF($H$30="NCT","NC",IF('P07'!$D22="NC","NC",IF($H$30="CT","C",'P07'!$D22))))</f>
        <v>NA</v>
      </c>
      <c r="O30" s="18" t="str">
        <f>IF('P08'!$D22="NT","NT",IF($H$30="NCT","NC",IF('P08'!$D22="NC","NC",IF($H$30="CT","C",'P08'!$D22))))</f>
        <v>NA</v>
      </c>
      <c r="P30" s="18" t="str">
        <f>IF('P09'!$D22="NT","NT",IF($H$30="NCT","NC",IF('P09'!$D22="NC","NC",IF($H$30="CT","C",'P09'!$D22))))</f>
        <v>NA</v>
      </c>
      <c r="Q30" s="18" t="str">
        <f>IF('P10'!$D22="NT","NT",IF($H$30="NCT","NC",IF('P10'!$D22="NC","NC",IF($H$30="CT","C",'P10'!$D22))))</f>
        <v>NA</v>
      </c>
      <c r="R30" s="18" t="str">
        <f>IF('P11'!$D22="NT","NT",IF($H$30="NCT","NC",IF('P11'!$D22="NC","NC",IF($H$30="CT","C",'P11'!$D22))))</f>
        <v>NA</v>
      </c>
      <c r="S30" s="18" t="str">
        <f>IF('P12'!$D22="NT","NT",IF($H$30="NCT","NC",IF('P12'!$D22="NC","NC",IF($H$30="CT","C",'P12'!$D22))))</f>
        <v>NA</v>
      </c>
      <c r="T30" s="18" t="str">
        <f>IF('P13'!$D22="NT","NT",IF($H$30="NCT","NC",IF('P13'!$D22="NC","NC",IF($H$30="CT","C",'P13'!$D22))))</f>
        <v>NA</v>
      </c>
      <c r="U30" s="18" t="str">
        <f>IF('P14'!$D22="NT","NT",IF($H$30="NCT","NC",IF('P14'!$D22="NC","NC",IF($H$30="CT","C",'P14'!$D22))))</f>
        <v>NA</v>
      </c>
      <c r="V30" s="18" t="str">
        <f>IF('P15'!$D22="NT","NT",IF($H$30="NCT","NC",IF('P15'!$D22="NC","NC",IF($H$30="CT","C",'P15'!$D22))))</f>
        <v>NA</v>
      </c>
      <c r="W30" s="57"/>
    </row>
    <row r="31" spans="1:27" ht="42.75">
      <c r="A31" s="119"/>
      <c r="B31" s="47" t="s">
        <v>76</v>
      </c>
      <c r="C31" s="48" t="s">
        <v>77</v>
      </c>
      <c r="D31" s="47" t="str">
        <f t="shared" si="8"/>
        <v>NA</v>
      </c>
      <c r="E31" s="42">
        <f t="shared" si="9"/>
        <v>0</v>
      </c>
      <c r="F31" s="63">
        <f t="shared" si="10"/>
        <v>0</v>
      </c>
      <c r="G31" s="49">
        <f t="shared" si="11"/>
        <v>15</v>
      </c>
      <c r="H31" s="18" t="str">
        <f>'P01'!$D23</f>
        <v>NA</v>
      </c>
      <c r="I31" s="18" t="str">
        <f>IF('P02'!$D23="NT","NT",IF($H$31="NCT","NC",IF('P02'!$D23="NC","NC",IF($H$31="CT","C",'P02'!$D23))))</f>
        <v>NA</v>
      </c>
      <c r="J31" s="18" t="str">
        <f>IF('P03'!$D23="NT","NT",IF($H$31="NCT","NC",IF('P03'!$D23="NC","NC",IF($H$31="CT","C",'P03'!$D23))))</f>
        <v>NA</v>
      </c>
      <c r="K31" s="18" t="str">
        <f>IF('P04'!$D23="NT","NT",IF($H$31="NCT","NC",IF('P04'!$D23="NC","NC",IF($H$31="CT","C",'P04'!$D23))))</f>
        <v>NA</v>
      </c>
      <c r="L31" s="18" t="str">
        <f>IF('P05'!$D23="NT","NT",IF($H$31="NCT","NC",IF('P05'!$D23="NC","NC",IF($H$31="CT","C",'P05'!$D23))))</f>
        <v>NA</v>
      </c>
      <c r="M31" s="18" t="str">
        <f>IF('P06'!$D23="NT","NT",IF($H$31="NCT","NC",IF('P06'!$D23="NC","NC",IF($H$31="CT","C",'P06'!$D23))))</f>
        <v>NA</v>
      </c>
      <c r="N31" s="18" t="str">
        <f>IF('P07'!$D23="NT","NT",IF($H$31="NCT","NC",IF('P07'!$D23="NC","NC",IF($H$31="CT","C",'P07'!$D23))))</f>
        <v>NA</v>
      </c>
      <c r="O31" s="18" t="str">
        <f>IF('P08'!$D23="NT","NT",IF($H$31="NCT","NC",IF('P08'!$D23="NC","NC",IF($H$31="CT","C",'P08'!$D23))))</f>
        <v>NA</v>
      </c>
      <c r="P31" s="18" t="str">
        <f>IF('P09'!$D23="NT","NT",IF($H$31="NCT","NC",IF('P09'!$D23="NC","NC",IF($H$31="CT","C",'P09'!$D23))))</f>
        <v>NA</v>
      </c>
      <c r="Q31" s="18" t="str">
        <f>IF('P10'!$D23="NT","NT",IF($H$31="NCT","NC",IF('P10'!$D23="NC","NC",IF($H$31="CT","C",'P10'!$D23))))</f>
        <v>NA</v>
      </c>
      <c r="R31" s="18" t="str">
        <f>IF('P11'!$D23="NT","NT",IF($H$31="NCT","NC",IF('P11'!$D23="NC","NC",IF($H$31="CT","C",'P11'!$D23))))</f>
        <v>NA</v>
      </c>
      <c r="S31" s="18" t="str">
        <f>IF('P12'!$D23="NT","NT",IF($H$31="NCT","NC",IF('P12'!$D23="NC","NC",IF($H$31="CT","C",'P12'!$D23))))</f>
        <v>NA</v>
      </c>
      <c r="T31" s="18" t="str">
        <f>IF('P13'!$D23="NT","NT",IF($H$31="NCT","NC",IF('P13'!$D23="NC","NC",IF($H$31="CT","C",'P13'!$D23))))</f>
        <v>NA</v>
      </c>
      <c r="U31" s="18" t="str">
        <f>IF('P14'!$D23="NT","NT",IF($H$31="NCT","NC",IF('P14'!$D23="NC","NC",IF($H$31="CT","C",'P14'!$D23))))</f>
        <v>NA</v>
      </c>
      <c r="V31" s="18" t="str">
        <f>IF('P15'!$D23="NT","NT",IF($H$31="NCT","NC",IF('P15'!$D23="NC","NC",IF($H$31="CT","C",'P15'!$D23))))</f>
        <v>NA</v>
      </c>
      <c r="W31" s="57"/>
    </row>
    <row r="32" spans="1:27" ht="28.5">
      <c r="A32" s="119"/>
      <c r="B32" s="47" t="s">
        <v>78</v>
      </c>
      <c r="C32" s="48" t="s">
        <v>79</v>
      </c>
      <c r="D32" s="47" t="str">
        <f t="shared" si="8"/>
        <v>C</v>
      </c>
      <c r="E32" s="42">
        <f t="shared" si="9"/>
        <v>1</v>
      </c>
      <c r="F32" s="63">
        <f t="shared" si="10"/>
        <v>0</v>
      </c>
      <c r="G32" s="49">
        <f t="shared" si="11"/>
        <v>14</v>
      </c>
      <c r="H32" s="18" t="str">
        <f>'P01'!$D24</f>
        <v>NA</v>
      </c>
      <c r="I32" s="18" t="str">
        <f>IF('P02'!$D24="NT","NT",IF($H$32="NCT","NC",IF('P02'!$D24="NC","NC",IF($H$32="CT","C",'P02'!$D24))))</f>
        <v>NA</v>
      </c>
      <c r="J32" s="18" t="str">
        <f>IF('P03'!$D24="NT","NT",IF($H$32="NCT","NC",IF('P03'!$D24="NC","NC",IF($H$32="CT","C",'P03'!$D24))))</f>
        <v>NA</v>
      </c>
      <c r="K32" s="18" t="str">
        <f>IF('P04'!$D24="NT","NT",IF($H$32="NCT","NC",IF('P04'!$D24="NC","NC",IF($H$32="CT","C",'P04'!$D24))))</f>
        <v>NA</v>
      </c>
      <c r="L32" s="18" t="str">
        <f>IF('P05'!$D24="NT","NT",IF($H$32="NCT","NC",IF('P05'!$D24="NC","NC",IF($H$32="CT","C",'P05'!$D24))))</f>
        <v>NA</v>
      </c>
      <c r="M32" s="18" t="str">
        <f>IF('P06'!$D24="NT","NT",IF($H$32="NCT","NC",IF('P06'!$D24="NC","NC",IF($H$32="CT","C",'P06'!$D24))))</f>
        <v>NA</v>
      </c>
      <c r="N32" s="18" t="str">
        <f>IF('P07'!$D24="NT","NT",IF($H$32="NCT","NC",IF('P07'!$D24="NC","NC",IF($H$32="CT","C",'P07'!$D24))))</f>
        <v>NA</v>
      </c>
      <c r="O32" s="18" t="str">
        <f>IF('P08'!$D24="NT","NT",IF($H$32="NCT","NC",IF('P08'!$D24="NC","NC",IF($H$32="CT","C",'P08'!$D24))))</f>
        <v>NA</v>
      </c>
      <c r="P32" s="18" t="str">
        <f>IF('P09'!$D24="NT","NT",IF($H$32="NCT","NC",IF('P09'!$D24="NC","NC",IF($H$32="CT","C",'P09'!$D24))))</f>
        <v>NA</v>
      </c>
      <c r="Q32" s="18" t="str">
        <f>IF('P10'!$D24="NT","NT",IF($H$32="NCT","NC",IF('P10'!$D24="NC","NC",IF($H$32="CT","C",'P10'!$D24))))</f>
        <v>NA</v>
      </c>
      <c r="R32" s="18" t="str">
        <f>IF('P11'!$D24="NT","NT",IF($H$32="NCT","NC",IF('P11'!$D24="NC","NC",IF($H$32="CT","C",'P11'!$D24))))</f>
        <v>NA</v>
      </c>
      <c r="S32" s="18" t="str">
        <f>IF('P12'!$D24="NT","NT",IF($H$32="NCT","NC",IF('P12'!$D24="NC","NC",IF($H$32="CT","C",'P12'!$D24))))</f>
        <v>NA</v>
      </c>
      <c r="T32" s="18" t="str">
        <f>IF('P13'!$D24="NT","NT",IF($H$32="NCT","NC",IF('P13'!$D24="NC","NC",IF($H$32="CT","C",'P13'!$D24))))</f>
        <v>NA</v>
      </c>
      <c r="U32" s="18" t="str">
        <f>IF('P14'!$D24="NT","NT",IF($H$32="NCT","NC",IF('P14'!$D24="NC","NC",IF($H$32="CT","C",'P14'!$D24))))</f>
        <v>C</v>
      </c>
      <c r="V32" s="18" t="str">
        <f>IF('P15'!$D24="NT","NT",IF($H$32="NCT","NC",IF('P15'!$D24="NC","NC",IF($H$32="CT","C",'P15'!$D24))))</f>
        <v>NA</v>
      </c>
      <c r="W32" s="57"/>
    </row>
    <row r="33" spans="1:23" ht="42.75">
      <c r="A33" s="119"/>
      <c r="B33" s="47" t="s">
        <v>80</v>
      </c>
      <c r="C33" s="48" t="s">
        <v>81</v>
      </c>
      <c r="D33" s="47" t="str">
        <f t="shared" si="8"/>
        <v>NA</v>
      </c>
      <c r="E33" s="42">
        <f t="shared" si="9"/>
        <v>0</v>
      </c>
      <c r="F33" s="63">
        <f t="shared" si="10"/>
        <v>0</v>
      </c>
      <c r="G33" s="49">
        <f t="shared" si="11"/>
        <v>15</v>
      </c>
      <c r="H33" s="18" t="str">
        <f>'P01'!$D25</f>
        <v>NA</v>
      </c>
      <c r="I33" s="18" t="str">
        <f>IF('P02'!$D25="NT","NT",IF($H$33="NCT","NC",IF('P02'!$D25="NC","NC",IF($H$33="CT","C",'P02'!$D25))))</f>
        <v>NA</v>
      </c>
      <c r="J33" s="18" t="str">
        <f>IF('P03'!$D25="NT","NT",IF($H$33="NCT","NC",IF('P03'!$D25="NC","NC",IF($H$33="CT","C",'P03'!$D25))))</f>
        <v>NA</v>
      </c>
      <c r="K33" s="18" t="str">
        <f>IF('P04'!$D25="NT","NT",IF($H$33="NCT","NC",IF('P04'!$D25="NC","NC",IF($H$33="CT","C",'P04'!$D25))))</f>
        <v>NA</v>
      </c>
      <c r="L33" s="18" t="str">
        <f>IF('P05'!$D25="NT","NT",IF($H$33="NCT","NC",IF('P05'!$D25="NC","NC",IF($H$33="CT","C",'P05'!$D25))))</f>
        <v>NA</v>
      </c>
      <c r="M33" s="18" t="str">
        <f>IF('P06'!$D25="NT","NT",IF($H$33="NCT","NC",IF('P06'!$D25="NC","NC",IF($H$33="CT","C",'P06'!$D25))))</f>
        <v>NA</v>
      </c>
      <c r="N33" s="18" t="str">
        <f>IF('P07'!$D25="NT","NT",IF($H$33="NCT","NC",IF('P07'!$D25="NC","NC",IF($H$33="CT","C",'P07'!$D25))))</f>
        <v>NA</v>
      </c>
      <c r="O33" s="18" t="str">
        <f>IF('P08'!$D25="NT","NT",IF($H$33="NCT","NC",IF('P08'!$D25="NC","NC",IF($H$33="CT","C",'P08'!$D25))))</f>
        <v>NA</v>
      </c>
      <c r="P33" s="18" t="str">
        <f>IF('P09'!$D25="NT","NT",IF($H$33="NCT","NC",IF('P09'!$D25="NC","NC",IF($H$33="CT","C",'P09'!$D25))))</f>
        <v>NA</v>
      </c>
      <c r="Q33" s="18" t="str">
        <f>IF('P10'!$D25="NT","NT",IF($H$33="NCT","NC",IF('P10'!$D25="NC","NC",IF($H$33="CT","C",'P10'!$D25))))</f>
        <v>NA</v>
      </c>
      <c r="R33" s="18" t="str">
        <f>IF('P11'!$D25="NT","NT",IF($H$33="NCT","NC",IF('P11'!$D25="NC","NC",IF($H$33="CT","C",'P11'!$D25))))</f>
        <v>NA</v>
      </c>
      <c r="S33" s="18" t="str">
        <f>IF('P12'!$D25="NT","NT",IF($H$33="NCT","NC",IF('P12'!$D25="NC","NC",IF($H$33="CT","C",'P12'!$D25))))</f>
        <v>NA</v>
      </c>
      <c r="T33" s="18" t="str">
        <f>IF('P13'!$D25="NT","NT",IF($H$33="NCT","NC",IF('P13'!$D25="NC","NC",IF($H$33="CT","C",'P13'!$D25))))</f>
        <v>NA</v>
      </c>
      <c r="U33" s="18" t="str">
        <f>IF('P14'!$D25="NT","NT",IF($H$33="NCT","NC",IF('P14'!$D25="NC","NC",IF($H$33="CT","C",'P14'!$D25))))</f>
        <v>NA</v>
      </c>
      <c r="V33" s="18" t="str">
        <f>IF('P15'!$D25="NT","NT",IF($H$33="NCT","NC",IF('P15'!$D25="NC","NC",IF($H$33="CT","C",'P15'!$D25))))</f>
        <v>NA</v>
      </c>
      <c r="W33" s="57"/>
    </row>
    <row r="34" spans="1:23" ht="28.5">
      <c r="A34" s="119"/>
      <c r="B34" s="47" t="s">
        <v>82</v>
      </c>
      <c r="C34" s="48" t="s">
        <v>83</v>
      </c>
      <c r="D34" s="47" t="str">
        <f t="shared" si="8"/>
        <v>NA</v>
      </c>
      <c r="E34" s="42">
        <f t="shared" si="9"/>
        <v>0</v>
      </c>
      <c r="F34" s="63">
        <f t="shared" si="10"/>
        <v>0</v>
      </c>
      <c r="G34" s="49">
        <f t="shared" si="11"/>
        <v>15</v>
      </c>
      <c r="H34" s="18" t="str">
        <f>'P01'!$D26</f>
        <v>NA</v>
      </c>
      <c r="I34" s="18" t="str">
        <f>IF('P02'!$D26="NT","NT",IF($H$34="NCT","NC",IF('P02'!$D26="NC","NC",IF($H$34="CT","C",'P02'!$D26))))</f>
        <v>NA</v>
      </c>
      <c r="J34" s="18" t="str">
        <f>IF('P03'!$D26="NT","NT",IF($H$34="NCT","NC",IF('P03'!$D26="NC","NC",IF($H$34="CT","C",'P03'!$D26))))</f>
        <v>NA</v>
      </c>
      <c r="K34" s="18" t="str">
        <f>IF('P04'!$D26="NT","NT",IF($H$34="NCT","NC",IF('P04'!$D26="NC","NC",IF($H$34="CT","C",'P04'!$D26))))</f>
        <v>NA</v>
      </c>
      <c r="L34" s="18" t="str">
        <f>IF('P05'!$D26="NT","NT",IF($H$34="NCT","NC",IF('P05'!$D26="NC","NC",IF($H$34="CT","C",'P05'!$D26))))</f>
        <v>NA</v>
      </c>
      <c r="M34" s="18" t="str">
        <f>IF('P06'!$D26="NT","NT",IF($H$34="NCT","NC",IF('P06'!$D26="NC","NC",IF($H$34="CT","C",'P06'!$D26))))</f>
        <v>NA</v>
      </c>
      <c r="N34" s="18" t="str">
        <f>IF('P07'!$D26="NT","NT",IF($H$34="NCT","NC",IF('P07'!$D26="NC","NC",IF($H$34="CT","C",'P07'!$D26))))</f>
        <v>NA</v>
      </c>
      <c r="O34" s="18" t="str">
        <f>IF('P08'!$D26="NT","NT",IF($H$34="NCT","NC",IF('P08'!$D26="NC","NC",IF($H$34="CT","C",'P08'!$D26))))</f>
        <v>NA</v>
      </c>
      <c r="P34" s="18" t="str">
        <f>IF('P09'!$D26="NT","NT",IF($H$34="NCT","NC",IF('P09'!$D26="NC","NC",IF($H$34="CT","C",'P09'!$D26))))</f>
        <v>NA</v>
      </c>
      <c r="Q34" s="18" t="str">
        <f>IF('P10'!$D26="NT","NT",IF($H$34="NCT","NC",IF('P10'!$D26="NC","NC",IF($H$34="CT","C",'P10'!$D26))))</f>
        <v>NA</v>
      </c>
      <c r="R34" s="18" t="str">
        <f>IF('P11'!$D26="NT","NT",IF($H$34="NCT","NC",IF('P11'!$D26="NC","NC",IF($H$34="CT","C",'P11'!$D26))))</f>
        <v>NA</v>
      </c>
      <c r="S34" s="18" t="str">
        <f>IF('P12'!$D26="NT","NT",IF($H$34="NCT","NC",IF('P12'!$D26="NC","NC",IF($H$34="CT","C",'P12'!$D26))))</f>
        <v>NA</v>
      </c>
      <c r="T34" s="18" t="str">
        <f>IF('P13'!$D26="NT","NT",IF($H$34="NCT","NC",IF('P13'!$D26="NC","NC",IF($H$34="CT","C",'P13'!$D26))))</f>
        <v>NA</v>
      </c>
      <c r="U34" s="18" t="str">
        <f>IF('P14'!$D26="NT","NT",IF($H$34="NCT","NC",IF('P14'!$D26="NC","NC",IF($H$34="CT","C",'P14'!$D26))))</f>
        <v>NA</v>
      </c>
      <c r="V34" s="18" t="str">
        <f>IF('P15'!$D26="NT","NT",IF($H$34="NCT","NC",IF('P15'!$D26="NC","NC",IF($H$34="CT","C",'P15'!$D26))))</f>
        <v>NA</v>
      </c>
      <c r="W34" s="57"/>
    </row>
    <row r="35" spans="1:23" ht="28.5">
      <c r="A35" s="119"/>
      <c r="B35" s="47" t="s">
        <v>84</v>
      </c>
      <c r="C35" s="48" t="s">
        <v>85</v>
      </c>
      <c r="D35" s="47" t="str">
        <f t="shared" si="8"/>
        <v>NA</v>
      </c>
      <c r="E35" s="42">
        <f t="shared" si="9"/>
        <v>0</v>
      </c>
      <c r="F35" s="63">
        <f t="shared" si="10"/>
        <v>0</v>
      </c>
      <c r="G35" s="49">
        <f t="shared" si="11"/>
        <v>15</v>
      </c>
      <c r="H35" s="18" t="str">
        <f>'P01'!$D27</f>
        <v>NA</v>
      </c>
      <c r="I35" s="18" t="str">
        <f>IF('P02'!$D27="NT","NT",IF($H$35="NCT","NC",IF('P02'!$D27="NC","NC",IF($H$35="CT","C",'P02'!$D27))))</f>
        <v>NA</v>
      </c>
      <c r="J35" s="18" t="str">
        <f>IF('P03'!$D27="NT","NT",IF($H$35="NCT","NC",IF('P03'!$D27="NC","NC",IF($H$35="CT","C",'P03'!$D27))))</f>
        <v>NA</v>
      </c>
      <c r="K35" s="18" t="str">
        <f>IF('P04'!$D27="NT","NT",IF($H$35="NCT","NC",IF('P04'!$D27="NC","NC",IF($H$35="CT","C",'P04'!$D27))))</f>
        <v>NA</v>
      </c>
      <c r="L35" s="18" t="str">
        <f>IF('P05'!$D27="NT","NT",IF($H$35="NCT","NC",IF('P05'!$D27="NC","NC",IF($H$35="CT","C",'P05'!$D27))))</f>
        <v>NA</v>
      </c>
      <c r="M35" s="18" t="str">
        <f>IF('P06'!$D27="NT","NT",IF($H$35="NCT","NC",IF('P06'!$D27="NC","NC",IF($H$35="CT","C",'P06'!$D27))))</f>
        <v>NA</v>
      </c>
      <c r="N35" s="18" t="str">
        <f>IF('P07'!$D27="NT","NT",IF($H$35="NCT","NC",IF('P07'!$D27="NC","NC",IF($H$35="CT","C",'P07'!$D27))))</f>
        <v>NA</v>
      </c>
      <c r="O35" s="18" t="str">
        <f>IF('P08'!$D27="NT","NT",IF($H$35="NCT","NC",IF('P08'!$D27="NC","NC",IF($H$35="CT","C",'P08'!$D27))))</f>
        <v>NA</v>
      </c>
      <c r="P35" s="18" t="str">
        <f>IF('P09'!$D27="NT","NT",IF($H$35="NCT","NC",IF('P09'!$D27="NC","NC",IF($H$35="CT","C",'P09'!$D27))))</f>
        <v>NA</v>
      </c>
      <c r="Q35" s="18" t="str">
        <f>IF('P10'!$D27="NT","NT",IF($H$35="NCT","NC",IF('P10'!$D27="NC","NC",IF($H$35="CT","C",'P10'!$D27))))</f>
        <v>NA</v>
      </c>
      <c r="R35" s="18" t="str">
        <f>IF('P11'!$D27="NT","NT",IF($H$35="NCT","NC",IF('P11'!$D27="NC","NC",IF($H$35="CT","C",'P11'!$D27))))</f>
        <v>NA</v>
      </c>
      <c r="S35" s="18" t="str">
        <f>IF('P12'!$D27="NT","NT",IF($H$35="NCT","NC",IF('P12'!$D27="NC","NC",IF($H$35="CT","C",'P12'!$D27))))</f>
        <v>NA</v>
      </c>
      <c r="T35" s="18" t="str">
        <f>IF('P13'!$D27="NT","NT",IF($H$35="NCT","NC",IF('P13'!$D27="NC","NC",IF($H$35="CT","C",'P13'!$D27))))</f>
        <v>NA</v>
      </c>
      <c r="U35" s="18" t="str">
        <f>IF('P14'!$D27="NT","NT",IF($H$35="NCT","NC",IF('P14'!$D27="NC","NC",IF($H$35="CT","C",'P14'!$D27))))</f>
        <v>NA</v>
      </c>
      <c r="V35" s="18" t="str">
        <f>IF('P15'!$D27="NT","NT",IF($H$35="NCT","NC",IF('P15'!$D27="NC","NC",IF($H$35="CT","C",'P15'!$D27))))</f>
        <v>NA</v>
      </c>
      <c r="W35" s="57"/>
    </row>
    <row r="36" spans="1:23" ht="42.75">
      <c r="A36" s="119"/>
      <c r="B36" s="47" t="s">
        <v>86</v>
      </c>
      <c r="C36" s="48" t="s">
        <v>87</v>
      </c>
      <c r="D36" s="47" t="str">
        <f t="shared" si="8"/>
        <v>NA</v>
      </c>
      <c r="E36" s="42">
        <f t="shared" si="9"/>
        <v>0</v>
      </c>
      <c r="F36" s="63">
        <f t="shared" si="10"/>
        <v>0</v>
      </c>
      <c r="G36" s="49">
        <f t="shared" si="11"/>
        <v>15</v>
      </c>
      <c r="H36" s="18" t="str">
        <f>'P01'!$D28</f>
        <v>NA</v>
      </c>
      <c r="I36" s="18" t="str">
        <f>IF('P02'!$D28="NT","NT",IF($H$36="NCT","NC",IF('P02'!$D28="NC","NC",IF($H$36="CT","C",'P02'!$D28))))</f>
        <v>NA</v>
      </c>
      <c r="J36" s="18" t="str">
        <f>IF('P03'!$D28="NT","NT",IF($H$36="NCT","NC",IF('P03'!$D28="NC","NC",IF($H$36="CT","C",'P03'!$D28))))</f>
        <v>NA</v>
      </c>
      <c r="K36" s="18" t="str">
        <f>IF('P04'!$D28="NT","NT",IF($H$36="NCT","NC",IF('P04'!$D28="NC","NC",IF($H$36="CT","C",'P04'!$D28))))</f>
        <v>NA</v>
      </c>
      <c r="L36" s="18" t="str">
        <f>IF('P05'!$D28="NT","NT",IF($H$36="NCT","NC",IF('P05'!$D28="NC","NC",IF($H$36="CT","C",'P05'!$D28))))</f>
        <v>NA</v>
      </c>
      <c r="M36" s="18" t="str">
        <f>IF('P06'!$D28="NT","NT",IF($H$36="NCT","NC",IF('P06'!$D28="NC","NC",IF($H$36="CT","C",'P06'!$D28))))</f>
        <v>NA</v>
      </c>
      <c r="N36" s="18" t="str">
        <f>IF('P07'!$D28="NT","NT",IF($H$36="NCT","NC",IF('P07'!$D28="NC","NC",IF($H$36="CT","C",'P07'!$D28))))</f>
        <v>NA</v>
      </c>
      <c r="O36" s="18" t="str">
        <f>IF('P08'!$D28="NT","NT",IF($H$36="NCT","NC",IF('P08'!$D28="NC","NC",IF($H$36="CT","C",'P08'!$D28))))</f>
        <v>NA</v>
      </c>
      <c r="P36" s="18" t="str">
        <f>IF('P09'!$D28="NT","NT",IF($H$36="NCT","NC",IF('P09'!$D28="NC","NC",IF($H$36="CT","C",'P09'!$D28))))</f>
        <v>NA</v>
      </c>
      <c r="Q36" s="18" t="str">
        <f>IF('P10'!$D28="NT","NT",IF($H$36="NCT","NC",IF('P10'!$D28="NC","NC",IF($H$36="CT","C",'P10'!$D28))))</f>
        <v>NA</v>
      </c>
      <c r="R36" s="18" t="str">
        <f>IF('P11'!$D28="NT","NT",IF($H$36="NCT","NC",IF('P11'!$D28="NC","NC",IF($H$36="CT","C",'P11'!$D28))))</f>
        <v>NA</v>
      </c>
      <c r="S36" s="18" t="str">
        <f>IF('P12'!$D28="NT","NT",IF($H$36="NCT","NC",IF('P12'!$D28="NC","NC",IF($H$36="CT","C",'P12'!$D28))))</f>
        <v>NA</v>
      </c>
      <c r="T36" s="18" t="str">
        <f>IF('P13'!$D28="NT","NT",IF($H$36="NCT","NC",IF('P13'!$D28="NC","NC",IF($H$36="CT","C",'P13'!$D28))))</f>
        <v>NA</v>
      </c>
      <c r="U36" s="18" t="str">
        <f>IF('P14'!$D28="NT","NT",IF($H$36="NCT","NC",IF('P14'!$D28="NC","NC",IF($H$36="CT","C",'P14'!$D28))))</f>
        <v>NA</v>
      </c>
      <c r="V36" s="18" t="str">
        <f>IF('P15'!$D28="NT","NT",IF($H$36="NCT","NC",IF('P15'!$D28="NC","NC",IF($H$36="CT","C",'P15'!$D28))))</f>
        <v>NA</v>
      </c>
      <c r="W36" s="57"/>
    </row>
    <row r="37" spans="1:23" ht="42.75">
      <c r="A37" s="119"/>
      <c r="B37" s="47" t="s">
        <v>88</v>
      </c>
      <c r="C37" s="48" t="s">
        <v>89</v>
      </c>
      <c r="D37" s="47" t="str">
        <f t="shared" si="8"/>
        <v>NA</v>
      </c>
      <c r="E37" s="42">
        <f t="shared" si="9"/>
        <v>0</v>
      </c>
      <c r="F37" s="63">
        <f t="shared" si="10"/>
        <v>0</v>
      </c>
      <c r="G37" s="49">
        <f t="shared" si="11"/>
        <v>15</v>
      </c>
      <c r="H37" s="18" t="str">
        <f>'P01'!$D29</f>
        <v>NA</v>
      </c>
      <c r="I37" s="18" t="str">
        <f>IF('P02'!$D29="NT","NT",IF($H$37="NCT","NC",IF('P02'!$D29="NC","NC",IF($H$37="CT","C",'P02'!$D29))))</f>
        <v>NA</v>
      </c>
      <c r="J37" s="18" t="str">
        <f>IF('P03'!$D29="NT","NT",IF($H$37="NCT","NC",IF('P03'!$D29="NC","NC",IF($H$37="CT","C",'P03'!$D29))))</f>
        <v>NA</v>
      </c>
      <c r="K37" s="18" t="str">
        <f>IF('P04'!$D29="NT","NT",IF($H$37="NCT","NC",IF('P04'!$D29="NC","NC",IF($H$37="CT","C",'P04'!$D29))))</f>
        <v>NA</v>
      </c>
      <c r="L37" s="18" t="str">
        <f>IF('P05'!$D29="NT","NT",IF($H$37="NCT","NC",IF('P05'!$D29="NC","NC",IF($H$37="CT","C",'P05'!$D29))))</f>
        <v>NA</v>
      </c>
      <c r="M37" s="18" t="str">
        <f>IF('P06'!$D29="NT","NT",IF($H$37="NCT","NC",IF('P06'!$D29="NC","NC",IF($H$37="CT","C",'P06'!$D29))))</f>
        <v>NA</v>
      </c>
      <c r="N37" s="18" t="str">
        <f>IF('P07'!$D29="NT","NT",IF($H$37="NCT","NC",IF('P07'!$D29="NC","NC",IF($H$37="CT","C",'P07'!$D29))))</f>
        <v>NA</v>
      </c>
      <c r="O37" s="18" t="str">
        <f>IF('P08'!$D29="NT","NT",IF($H$37="NCT","NC",IF('P08'!$D29="NC","NC",IF($H$37="CT","C",'P08'!$D29))))</f>
        <v>NA</v>
      </c>
      <c r="P37" s="18" t="str">
        <f>IF('P09'!$D29="NT","NT",IF($H$37="NCT","NC",IF('P09'!$D29="NC","NC",IF($H$37="CT","C",'P09'!$D29))))</f>
        <v>NA</v>
      </c>
      <c r="Q37" s="18" t="str">
        <f>IF('P10'!$D29="NT","NT",IF($H$37="NCT","NC",IF('P10'!$D29="NC","NC",IF($H$37="CT","C",'P10'!$D29))))</f>
        <v>NA</v>
      </c>
      <c r="R37" s="18" t="str">
        <f>IF('P11'!$D29="NT","NT",IF($H$37="NCT","NC",IF('P11'!$D29="NC","NC",IF($H$37="CT","C",'P11'!$D29))))</f>
        <v>NA</v>
      </c>
      <c r="S37" s="18" t="str">
        <f>IF('P12'!$D29="NT","NT",IF($H$37="NCT","NC",IF('P12'!$D29="NC","NC",IF($H$37="CT","C",'P12'!$D29))))</f>
        <v>NA</v>
      </c>
      <c r="T37" s="18" t="str">
        <f>IF('P13'!$D29="NT","NT",IF($H$37="NCT","NC",IF('P13'!$D29="NC","NC",IF($H$37="CT","C",'P13'!$D29))))</f>
        <v>NA</v>
      </c>
      <c r="U37" s="18" t="str">
        <f>IF('P14'!$D29="NT","NT",IF($H$37="NCT","NC",IF('P14'!$D29="NC","NC",IF($H$37="CT","C",'P14'!$D29))))</f>
        <v>NA</v>
      </c>
      <c r="V37" s="18" t="str">
        <f>IF('P15'!$D29="NT","NT",IF($H$37="NCT","NC",IF('P15'!$D29="NC","NC",IF($H$37="CT","C",'P15'!$D29))))</f>
        <v>NA</v>
      </c>
      <c r="W37" s="57"/>
    </row>
    <row r="38" spans="1:23" ht="42.75">
      <c r="A38" s="119"/>
      <c r="B38" s="47" t="s">
        <v>90</v>
      </c>
      <c r="C38" s="48" t="s">
        <v>91</v>
      </c>
      <c r="D38" s="47" t="str">
        <f t="shared" si="8"/>
        <v>NA</v>
      </c>
      <c r="E38" s="42">
        <f t="shared" si="9"/>
        <v>0</v>
      </c>
      <c r="F38" s="63">
        <f t="shared" si="10"/>
        <v>0</v>
      </c>
      <c r="G38" s="49">
        <f t="shared" si="11"/>
        <v>15</v>
      </c>
      <c r="H38" s="18" t="str">
        <f>'P01'!$D30</f>
        <v>NA</v>
      </c>
      <c r="I38" s="18" t="str">
        <f>IF('P02'!$D30="NT","NT",IF($H$38="NCT","NC",IF('P02'!$D30="NC","NC",IF($H$38="CT","C",'P02'!$D30))))</f>
        <v>NA</v>
      </c>
      <c r="J38" s="18" t="str">
        <f>IF('P03'!$D30="NT","NT",IF($H$38="NCT","NC",IF('P03'!$D30="NC","NC",IF($H$38="CT","C",'P03'!$D30))))</f>
        <v>NA</v>
      </c>
      <c r="K38" s="18" t="str">
        <f>IF('P04'!$D30="NT","NT",IF($H$38="NCT","NC",IF('P04'!$D30="NC","NC",IF($H$38="CT","C",'P04'!$D30))))</f>
        <v>NA</v>
      </c>
      <c r="L38" s="18" t="str">
        <f>IF('P05'!$D30="NT","NT",IF($H$38="NCT","NC",IF('P05'!$D30="NC","NC",IF($H$38="CT","C",'P05'!$D30))))</f>
        <v>NA</v>
      </c>
      <c r="M38" s="18" t="str">
        <f>IF('P06'!$D30="NT","NT",IF($H$38="NCT","NC",IF('P06'!$D30="NC","NC",IF($H$38="CT","C",'P06'!$D30))))</f>
        <v>NA</v>
      </c>
      <c r="N38" s="18" t="str">
        <f>IF('P07'!$D30="NT","NT",IF($H$38="NCT","NC",IF('P07'!$D30="NC","NC",IF($H$38="CT","C",'P07'!$D30))))</f>
        <v>NA</v>
      </c>
      <c r="O38" s="18" t="str">
        <f>IF('P08'!$D30="NT","NT",IF($H$38="NCT","NC",IF('P08'!$D30="NC","NC",IF($H$38="CT","C",'P08'!$D30))))</f>
        <v>NA</v>
      </c>
      <c r="P38" s="18" t="str">
        <f>IF('P09'!$D30="NT","NT",IF($H$38="NCT","NC",IF('P09'!$D30="NC","NC",IF($H$38="CT","C",'P09'!$D30))))</f>
        <v>NA</v>
      </c>
      <c r="Q38" s="18" t="str">
        <f>IF('P10'!$D30="NT","NT",IF($H$38="NCT","NC",IF('P10'!$D30="NC","NC",IF($H$38="CT","C",'P10'!$D30))))</f>
        <v>NA</v>
      </c>
      <c r="R38" s="18" t="str">
        <f>IF('P11'!$D30="NT","NT",IF($H$38="NCT","NC",IF('P11'!$D30="NC","NC",IF($H$38="CT","C",'P11'!$D30))))</f>
        <v>NA</v>
      </c>
      <c r="S38" s="18" t="str">
        <f>IF('P12'!$D30="NT","NT",IF($H$38="NCT","NC",IF('P12'!$D30="NC","NC",IF($H$38="CT","C",'P12'!$D30))))</f>
        <v>NA</v>
      </c>
      <c r="T38" s="18" t="str">
        <f>IF('P13'!$D30="NT","NT",IF($H$38="NCT","NC",IF('P13'!$D30="NC","NC",IF($H$38="CT","C",'P13'!$D30))))</f>
        <v>NA</v>
      </c>
      <c r="U38" s="18" t="str">
        <f>IF('P14'!$D30="NT","NT",IF($H$38="NCT","NC",IF('P14'!$D30="NC","NC",IF($H$38="CT","C",'P14'!$D30))))</f>
        <v>NA</v>
      </c>
      <c r="V38" s="18" t="str">
        <f>IF('P15'!$D30="NT","NT",IF($H$38="NCT","NC",IF('P15'!$D30="NC","NC",IF($H$38="CT","C",'P15'!$D30))))</f>
        <v>NA</v>
      </c>
      <c r="W38" s="57"/>
    </row>
    <row r="39" spans="1:23">
      <c r="A39" s="39"/>
      <c r="B39" s="36"/>
      <c r="C39" s="36"/>
      <c r="D39" s="37"/>
      <c r="E39" s="40">
        <f>SUM(E26:E38)</f>
        <v>4</v>
      </c>
      <c r="F39" s="41">
        <f>SUM(F26:F38)</f>
        <v>1</v>
      </c>
      <c r="G39" s="50">
        <f>SUM(G26:G38)</f>
        <v>190</v>
      </c>
      <c r="H39" s="36"/>
      <c r="I39" s="36"/>
      <c r="J39" s="36"/>
      <c r="K39" s="36"/>
      <c r="L39" s="36"/>
      <c r="M39" s="36"/>
      <c r="N39" s="36"/>
      <c r="O39" s="36"/>
      <c r="P39" s="36"/>
      <c r="Q39" s="36"/>
      <c r="R39" s="36"/>
      <c r="S39" s="36"/>
      <c r="T39" s="36"/>
      <c r="U39" s="36"/>
      <c r="V39" s="36"/>
      <c r="W39" s="57"/>
    </row>
    <row r="40" spans="1:23" ht="30" customHeight="1">
      <c r="A40" s="118" t="s">
        <v>26</v>
      </c>
      <c r="B40" s="47" t="s">
        <v>92</v>
      </c>
      <c r="C40" s="48" t="s">
        <v>93</v>
      </c>
      <c r="D40" s="47" t="str">
        <f t="shared" si="8"/>
        <v>NA</v>
      </c>
      <c r="E40" s="42">
        <f t="shared" ref="E40:E47" si="12">COUNTIF(H40:V40,"C")</f>
        <v>0</v>
      </c>
      <c r="F40" s="63">
        <f t="shared" ref="F40:F47" si="13">COUNTIF(H40:V40,"NC")+COUNTIF(H40:V40,"NCT")</f>
        <v>0</v>
      </c>
      <c r="G40" s="49">
        <f t="shared" ref="G40:G47" si="14">COUNTIF(H40:V40,"NA")</f>
        <v>15</v>
      </c>
      <c r="H40" s="18" t="str">
        <f>'P01'!$D31</f>
        <v>NA</v>
      </c>
      <c r="I40" s="18" t="str">
        <f>IF('P02'!$D31="NT","NT",IF($H$40="NCT","NC",IF('P02'!$D31="NC","NC",IF($H$40="CT","C",'P02'!$D31))))</f>
        <v>NA</v>
      </c>
      <c r="J40" s="18" t="str">
        <f>IF('P03'!$D31="NT","NT",IF($H$40="NCT","NC",IF('P03'!$D31="NC","NC",IF($H$40="CT","C",'P03'!$D31))))</f>
        <v>NA</v>
      </c>
      <c r="K40" s="18" t="str">
        <f>IF('P04'!$D31="NT","NT",IF($H$40="NCT","NC",IF('P04'!$D31="NC","NC",IF($H$40="CT","C",'P04'!$D31))))</f>
        <v>NA</v>
      </c>
      <c r="L40" s="18" t="str">
        <f>IF('P05'!$D31="NT","NT",IF($H$40="NCT","NC",IF('P05'!$D31="NC","NC",IF($H$40="CT","C",'P05'!$D31))))</f>
        <v>NA</v>
      </c>
      <c r="M40" s="18" t="str">
        <f>IF('P06'!$D31="NT","NT",IF($H$40="NCT","NC",IF('P06'!$D31="NC","NC",IF($H$40="CT","C",'P06'!$D31))))</f>
        <v>NA</v>
      </c>
      <c r="N40" s="18" t="str">
        <f>IF('P07'!$D31="NT","NT",IF($H$40="NCT","NC",IF('P07'!$D31="NC","NC",IF($H$40="CT","C",'P07'!$D31))))</f>
        <v>NA</v>
      </c>
      <c r="O40" s="18" t="str">
        <f>IF('P08'!$D31="NT","NT",IF($H$40="NCT","NC",IF('P08'!$D31="NC","NC",IF($H$40="CT","C",'P08'!$D31))))</f>
        <v>NA</v>
      </c>
      <c r="P40" s="18" t="str">
        <f>IF('P09'!$D31="NT","NT",IF($H$40="NCT","NC",IF('P09'!$D31="NC","NC",IF($H$40="CT","C",'P09'!$D31))))</f>
        <v>NA</v>
      </c>
      <c r="Q40" s="18" t="str">
        <f>IF('P10'!$D31="NT","NT",IF($H$40="NCT","NC",IF('P10'!$D31="NC","NC",IF($H$40="CT","C",'P10'!$D31))))</f>
        <v>NA</v>
      </c>
      <c r="R40" s="18" t="str">
        <f>IF('P11'!$D31="NT","NT",IF($H$40="NCT","NC",IF('P11'!$D31="NC","NC",IF($H$40="CT","C",'P11'!$D31))))</f>
        <v>NA</v>
      </c>
      <c r="S40" s="18" t="str">
        <f>IF('P12'!$D31="NT","NT",IF($H$40="NCT","NC",IF('P12'!$D31="NC","NC",IF($H$40="CT","C",'P12'!$D31))))</f>
        <v>NA</v>
      </c>
      <c r="T40" s="18" t="str">
        <f>IF('P13'!$D31="NT","NT",IF($H$40="NCT","NC",IF('P13'!$D31="NC","NC",IF($H$40="CT","C",'P13'!$D31))))</f>
        <v>NA</v>
      </c>
      <c r="U40" s="18" t="str">
        <f>IF('P14'!$D31="NT","NT",IF($H$40="NCT","NC",IF('P14'!$D31="NC","NC",IF($H$40="CT","C",'P14'!$D31))))</f>
        <v>NA</v>
      </c>
      <c r="V40" s="18" t="str">
        <f>IF('P15'!$D31="NT","NT",IF($H$40="NCT","NC",IF('P15'!$D31="NC","NC",IF($H$40="CT","C",'P15'!$D31))))</f>
        <v>NA</v>
      </c>
      <c r="W40" s="57"/>
    </row>
    <row r="41" spans="1:23" ht="28.5">
      <c r="A41" s="119"/>
      <c r="B41" s="47" t="s">
        <v>94</v>
      </c>
      <c r="C41" s="48" t="s">
        <v>95</v>
      </c>
      <c r="D41" s="47" t="str">
        <f t="shared" si="8"/>
        <v>NA</v>
      </c>
      <c r="E41" s="42">
        <f t="shared" si="12"/>
        <v>0</v>
      </c>
      <c r="F41" s="63">
        <f t="shared" si="13"/>
        <v>0</v>
      </c>
      <c r="G41" s="49">
        <f t="shared" si="14"/>
        <v>15</v>
      </c>
      <c r="H41" s="18" t="str">
        <f>'P01'!$D32</f>
        <v>NA</v>
      </c>
      <c r="I41" s="18" t="str">
        <f>IF('P02'!$D32="NT","NT",IF($H$41="NCT","NC",IF('P02'!$D32="NC","NC",IF($H$41="CT","C",'P02'!$D32))))</f>
        <v>NA</v>
      </c>
      <c r="J41" s="18" t="str">
        <f>IF('P03'!$D32="NT","NT",IF($H$41="NCT","NC",IF('P03'!$D32="NC","NC",IF($H$41="CT","C",'P03'!$D32))))</f>
        <v>NA</v>
      </c>
      <c r="K41" s="18" t="str">
        <f>IF('P04'!$D32="NT","NT",IF($H$41="NCT","NC",IF('P04'!$D32="NC","NC",IF($H$41="CT","C",'P04'!$D32))))</f>
        <v>NA</v>
      </c>
      <c r="L41" s="18" t="str">
        <f>IF('P05'!$D32="NT","NT",IF($H$41="NCT","NC",IF('P05'!$D32="NC","NC",IF($H$41="CT","C",'P05'!$D32))))</f>
        <v>NA</v>
      </c>
      <c r="M41" s="18" t="str">
        <f>IF('P06'!$D32="NT","NT",IF($H$41="NCT","NC",IF('P06'!$D32="NC","NC",IF($H$41="CT","C",'P06'!$D32))))</f>
        <v>NA</v>
      </c>
      <c r="N41" s="18" t="str">
        <f>IF('P07'!$D32="NT","NT",IF($H$41="NCT","NC",IF('P07'!$D32="NC","NC",IF($H$41="CT","C",'P07'!$D32))))</f>
        <v>NA</v>
      </c>
      <c r="O41" s="18" t="str">
        <f>IF('P08'!$D32="NT","NT",IF($H$41="NCT","NC",IF('P08'!$D32="NC","NC",IF($H$41="CT","C",'P08'!$D32))))</f>
        <v>NA</v>
      </c>
      <c r="P41" s="18" t="str">
        <f>IF('P09'!$D32="NT","NT",IF($H$41="NCT","NC",IF('P09'!$D32="NC","NC",IF($H$41="CT","C",'P09'!$D32))))</f>
        <v>NA</v>
      </c>
      <c r="Q41" s="18" t="str">
        <f>IF('P10'!$D32="NT","NT",IF($H$41="NCT","NC",IF('P10'!$D32="NC","NC",IF($H$41="CT","C",'P10'!$D32))))</f>
        <v>NA</v>
      </c>
      <c r="R41" s="18" t="str">
        <f>IF('P11'!$D32="NT","NT",IF($H$41="NCT","NC",IF('P11'!$D32="NC","NC",IF($H$41="CT","C",'P11'!$D32))))</f>
        <v>NA</v>
      </c>
      <c r="S41" s="18" t="str">
        <f>IF('P12'!$D32="NT","NT",IF($H$41="NCT","NC",IF('P12'!$D32="NC","NC",IF($H$41="CT","C",'P12'!$D32))))</f>
        <v>NA</v>
      </c>
      <c r="T41" s="18" t="str">
        <f>IF('P13'!$D32="NT","NT",IF($H$41="NCT","NC",IF('P13'!$D32="NC","NC",IF($H$41="CT","C",'P13'!$D32))))</f>
        <v>NA</v>
      </c>
      <c r="U41" s="18" t="str">
        <f>IF('P14'!$D32="NT","NT",IF($H$41="NCT","NC",IF('P14'!$D32="NC","NC",IF($H$41="CT","C",'P14'!$D32))))</f>
        <v>NA</v>
      </c>
      <c r="V41" s="18" t="str">
        <f>IF('P15'!$D32="NT","NT",IF($H$41="NCT","NC",IF('P15'!$D32="NC","NC",IF($H$41="CT","C",'P15'!$D32))))</f>
        <v>NA</v>
      </c>
      <c r="W41" s="57"/>
    </row>
    <row r="42" spans="1:23" ht="42.75">
      <c r="A42" s="119"/>
      <c r="B42" s="47" t="s">
        <v>96</v>
      </c>
      <c r="C42" s="48" t="s">
        <v>97</v>
      </c>
      <c r="D42" s="47" t="str">
        <f t="shared" si="8"/>
        <v>NA</v>
      </c>
      <c r="E42" s="42">
        <f t="shared" si="12"/>
        <v>0</v>
      </c>
      <c r="F42" s="63">
        <f t="shared" si="13"/>
        <v>0</v>
      </c>
      <c r="G42" s="49">
        <f t="shared" si="14"/>
        <v>15</v>
      </c>
      <c r="H42" s="18" t="str">
        <f>'P01'!$D33</f>
        <v>NA</v>
      </c>
      <c r="I42" s="18" t="str">
        <f>IF('P02'!$D33="NT","NT",IF($H$42="NCT","NC",IF('P02'!$D33="NC","NC",IF($H$42="CT","C",'P02'!$D33))))</f>
        <v>NA</v>
      </c>
      <c r="J42" s="18" t="str">
        <f>IF('P03'!$D33="NT","NT",IF($H$42="NCT","NC",IF('P03'!$D33="NC","NC",IF($H$42="CT","C",'P03'!$D33))))</f>
        <v>NA</v>
      </c>
      <c r="K42" s="18" t="str">
        <f>IF('P04'!$D33="NT","NT",IF($H$42="NCT","NC",IF('P04'!$D33="NC","NC",IF($H$42="CT","C",'P04'!$D33))))</f>
        <v>NA</v>
      </c>
      <c r="L42" s="18" t="str">
        <f>IF('P05'!$D33="NT","NT",IF($H$42="NCT","NC",IF('P05'!$D33="NC","NC",IF($H$42="CT","C",'P05'!$D33))))</f>
        <v>NA</v>
      </c>
      <c r="M42" s="18" t="str">
        <f>IF('P06'!$D33="NT","NT",IF($H$42="NCT","NC",IF('P06'!$D33="NC","NC",IF($H$42="CT","C",'P06'!$D33))))</f>
        <v>NA</v>
      </c>
      <c r="N42" s="18" t="str">
        <f>IF('P07'!$D33="NT","NT",IF($H$42="NCT","NC",IF('P07'!$D33="NC","NC",IF($H$42="CT","C",'P07'!$D33))))</f>
        <v>NA</v>
      </c>
      <c r="O42" s="18" t="str">
        <f>IF('P08'!$D33="NT","NT",IF($H$42="NCT","NC",IF('P08'!$D33="NC","NC",IF($H$42="CT","C",'P08'!$D33))))</f>
        <v>NA</v>
      </c>
      <c r="P42" s="18" t="str">
        <f>IF('P09'!$D33="NT","NT",IF($H$42="NCT","NC",IF('P09'!$D33="NC","NC",IF($H$42="CT","C",'P09'!$D33))))</f>
        <v>NA</v>
      </c>
      <c r="Q42" s="18" t="str">
        <f>IF('P10'!$D33="NT","NT",IF($H$42="NCT","NC",IF('P10'!$D33="NC","NC",IF($H$42="CT","C",'P10'!$D33))))</f>
        <v>NA</v>
      </c>
      <c r="R42" s="18" t="str">
        <f>IF('P11'!$D33="NT","NT",IF($H$42="NCT","NC",IF('P11'!$D33="NC","NC",IF($H$42="CT","C",'P11'!$D33))))</f>
        <v>NA</v>
      </c>
      <c r="S42" s="18" t="str">
        <f>IF('P12'!$D33="NT","NT",IF($H$42="NCT","NC",IF('P12'!$D33="NC","NC",IF($H$42="CT","C",'P12'!$D33))))</f>
        <v>NA</v>
      </c>
      <c r="T42" s="18" t="str">
        <f>IF('P13'!$D33="NT","NT",IF($H$42="NCT","NC",IF('P13'!$D33="NC","NC",IF($H$42="CT","C",'P13'!$D33))))</f>
        <v>NA</v>
      </c>
      <c r="U42" s="18" t="str">
        <f>IF('P14'!$D33="NT","NT",IF($H$42="NCT","NC",IF('P14'!$D33="NC","NC",IF($H$42="CT","C",'P14'!$D33))))</f>
        <v>NA</v>
      </c>
      <c r="V42" s="18" t="str">
        <f>IF('P15'!$D33="NT","NT",IF($H$42="NCT","NC",IF('P15'!$D33="NC","NC",IF($H$42="CT","C",'P15'!$D33))))</f>
        <v>NA</v>
      </c>
      <c r="W42" s="57"/>
    </row>
    <row r="43" spans="1:23" ht="42.75">
      <c r="A43" s="119"/>
      <c r="B43" s="47" t="s">
        <v>98</v>
      </c>
      <c r="C43" s="48" t="s">
        <v>99</v>
      </c>
      <c r="D43" s="47" t="str">
        <f t="shared" si="8"/>
        <v>NA</v>
      </c>
      <c r="E43" s="42">
        <f t="shared" si="12"/>
        <v>0</v>
      </c>
      <c r="F43" s="63">
        <f t="shared" si="13"/>
        <v>0</v>
      </c>
      <c r="G43" s="49">
        <f t="shared" si="14"/>
        <v>15</v>
      </c>
      <c r="H43" s="18" t="str">
        <f>'P01'!$D34</f>
        <v>NA</v>
      </c>
      <c r="I43" s="18" t="str">
        <f>IF('P02'!$D34="NT","NT",IF($H$43="NCT","NC",IF('P02'!$D34="NC","NC",IF($H$43="CT","C",'P02'!$D34))))</f>
        <v>NA</v>
      </c>
      <c r="J43" s="18" t="str">
        <f>IF('P03'!$D34="NT","NT",IF($H$43="NCT","NC",IF('P03'!$D34="NC","NC",IF($H$43="CT","C",'P03'!$D34))))</f>
        <v>NA</v>
      </c>
      <c r="K43" s="18" t="str">
        <f>IF('P04'!$D34="NT","NT",IF($H$43="NCT","NC",IF('P04'!$D34="NC","NC",IF($H$43="CT","C",'P04'!$D34))))</f>
        <v>NA</v>
      </c>
      <c r="L43" s="18" t="str">
        <f>IF('P05'!$D34="NT","NT",IF($H$43="NCT","NC",IF('P05'!$D34="NC","NC",IF($H$43="CT","C",'P05'!$D34))))</f>
        <v>NA</v>
      </c>
      <c r="M43" s="18" t="str">
        <f>IF('P06'!$D34="NT","NT",IF($H$43="NCT","NC",IF('P06'!$D34="NC","NC",IF($H$43="CT","C",'P06'!$D34))))</f>
        <v>NA</v>
      </c>
      <c r="N43" s="18" t="str">
        <f>IF('P07'!$D34="NT","NT",IF($H$43="NCT","NC",IF('P07'!$D34="NC","NC",IF($H$43="CT","C",'P07'!$D34))))</f>
        <v>NA</v>
      </c>
      <c r="O43" s="18" t="str">
        <f>IF('P08'!$D34="NT","NT",IF($H$43="NCT","NC",IF('P08'!$D34="NC","NC",IF($H$43="CT","C",'P08'!$D34))))</f>
        <v>NA</v>
      </c>
      <c r="P43" s="18" t="str">
        <f>IF('P09'!$D34="NT","NT",IF($H$43="NCT","NC",IF('P09'!$D34="NC","NC",IF($H$43="CT","C",'P09'!$D34))))</f>
        <v>NA</v>
      </c>
      <c r="Q43" s="18" t="str">
        <f>IF('P10'!$D34="NT","NT",IF($H$43="NCT","NC",IF('P10'!$D34="NC","NC",IF($H$43="CT","C",'P10'!$D34))))</f>
        <v>NA</v>
      </c>
      <c r="R43" s="18" t="str">
        <f>IF('P11'!$D34="NT","NT",IF($H$43="NCT","NC",IF('P11'!$D34="NC","NC",IF($H$43="CT","C",'P11'!$D34))))</f>
        <v>NA</v>
      </c>
      <c r="S43" s="18" t="str">
        <f>IF('P12'!$D34="NT","NT",IF($H$43="NCT","NC",IF('P12'!$D34="NC","NC",IF($H$43="CT","C",'P12'!$D34))))</f>
        <v>NA</v>
      </c>
      <c r="T43" s="18" t="str">
        <f>IF('P13'!$D34="NT","NT",IF($H$43="NCT","NC",IF('P13'!$D34="NC","NC",IF($H$43="CT","C",'P13'!$D34))))</f>
        <v>NA</v>
      </c>
      <c r="U43" s="18" t="str">
        <f>IF('P14'!$D34="NT","NT",IF($H$43="NCT","NC",IF('P14'!$D34="NC","NC",IF($H$43="CT","C",'P14'!$D34))))</f>
        <v>NA</v>
      </c>
      <c r="V43" s="18" t="str">
        <f>IF('P15'!$D34="NT","NT",IF($H$43="NCT","NC",IF('P15'!$D34="NC","NC",IF($H$43="CT","C",'P15'!$D34))))</f>
        <v>NA</v>
      </c>
      <c r="W43" s="57"/>
    </row>
    <row r="44" spans="1:23" ht="28.5">
      <c r="A44" s="119"/>
      <c r="B44" s="47" t="s">
        <v>100</v>
      </c>
      <c r="C44" s="48" t="s">
        <v>101</v>
      </c>
      <c r="D44" s="47" t="str">
        <f t="shared" si="8"/>
        <v>NA</v>
      </c>
      <c r="E44" s="42">
        <f t="shared" si="12"/>
        <v>0</v>
      </c>
      <c r="F44" s="63">
        <f t="shared" si="13"/>
        <v>0</v>
      </c>
      <c r="G44" s="49">
        <f t="shared" si="14"/>
        <v>15</v>
      </c>
      <c r="H44" s="18" t="str">
        <f>'P01'!$D35</f>
        <v>NA</v>
      </c>
      <c r="I44" s="18" t="str">
        <f>IF('P02'!$D35="NT","NT",IF($H$44="NCT","NC",IF('P02'!$D35="NC","NC",IF($H$44="CT","C",'P02'!$D35))))</f>
        <v>NA</v>
      </c>
      <c r="J44" s="18" t="str">
        <f>IF('P03'!$D35="NT","NT",IF($H$44="NCT","NC",IF('P03'!$D35="NC","NC",IF($H$44="CT","C",'P03'!$D35))))</f>
        <v>NA</v>
      </c>
      <c r="K44" s="18" t="str">
        <f>IF('P04'!$D35="NT","NT",IF($H$44="NCT","NC",IF('P04'!$D35="NC","NC",IF($H$44="CT","C",'P04'!$D35))))</f>
        <v>NA</v>
      </c>
      <c r="L44" s="18" t="str">
        <f>IF('P05'!$D35="NT","NT",IF($H$44="NCT","NC",IF('P05'!$D35="NC","NC",IF($H$44="CT","C",'P05'!$D35))))</f>
        <v>NA</v>
      </c>
      <c r="M44" s="18" t="str">
        <f>IF('P06'!$D35="NT","NT",IF($H$44="NCT","NC",IF('P06'!$D35="NC","NC",IF($H$44="CT","C",'P06'!$D35))))</f>
        <v>NA</v>
      </c>
      <c r="N44" s="18" t="str">
        <f>IF('P07'!$D35="NT","NT",IF($H$44="NCT","NC",IF('P07'!$D35="NC","NC",IF($H$44="CT","C",'P07'!$D35))))</f>
        <v>NA</v>
      </c>
      <c r="O44" s="18" t="str">
        <f>IF('P08'!$D35="NT","NT",IF($H$44="NCT","NC",IF('P08'!$D35="NC","NC",IF($H$44="CT","C",'P08'!$D35))))</f>
        <v>NA</v>
      </c>
      <c r="P44" s="18" t="str">
        <f>IF('P09'!$D35="NT","NT",IF($H$44="NCT","NC",IF('P09'!$D35="NC","NC",IF($H$44="CT","C",'P09'!$D35))))</f>
        <v>NA</v>
      </c>
      <c r="Q44" s="18" t="str">
        <f>IF('P10'!$D35="NT","NT",IF($H$44="NCT","NC",IF('P10'!$D35="NC","NC",IF($H$44="CT","C",'P10'!$D35))))</f>
        <v>NA</v>
      </c>
      <c r="R44" s="18" t="str">
        <f>IF('P11'!$D35="NT","NT",IF($H$44="NCT","NC",IF('P11'!$D35="NC","NC",IF($H$44="CT","C",'P11'!$D35))))</f>
        <v>NA</v>
      </c>
      <c r="S44" s="18" t="str">
        <f>IF('P12'!$D35="NT","NT",IF($H$44="NCT","NC",IF('P12'!$D35="NC","NC",IF($H$44="CT","C",'P12'!$D35))))</f>
        <v>NA</v>
      </c>
      <c r="T44" s="18" t="str">
        <f>IF('P13'!$D35="NT","NT",IF($H$44="NCT","NC",IF('P13'!$D35="NC","NC",IF($H$44="CT","C",'P13'!$D35))))</f>
        <v>NA</v>
      </c>
      <c r="U44" s="18" t="str">
        <f>IF('P14'!$D35="NT","NT",IF($H$44="NCT","NC",IF('P14'!$D35="NC","NC",IF($H$44="CT","C",'P14'!$D35))))</f>
        <v>NA</v>
      </c>
      <c r="V44" s="18" t="str">
        <f>IF('P15'!$D35="NT","NT",IF($H$44="NCT","NC",IF('P15'!$D35="NC","NC",IF($H$44="CT","C",'P15'!$D35))))</f>
        <v>NA</v>
      </c>
      <c r="W44" s="57"/>
    </row>
    <row r="45" spans="1:23" ht="42.75">
      <c r="A45" s="119"/>
      <c r="B45" s="47" t="s">
        <v>102</v>
      </c>
      <c r="C45" s="48" t="s">
        <v>103</v>
      </c>
      <c r="D45" s="47" t="str">
        <f t="shared" si="8"/>
        <v>NA</v>
      </c>
      <c r="E45" s="42">
        <f t="shared" si="12"/>
        <v>0</v>
      </c>
      <c r="F45" s="63">
        <f t="shared" si="13"/>
        <v>0</v>
      </c>
      <c r="G45" s="49">
        <f t="shared" si="14"/>
        <v>15</v>
      </c>
      <c r="H45" s="18" t="str">
        <f>'P01'!$D36</f>
        <v>NA</v>
      </c>
      <c r="I45" s="18" t="str">
        <f>IF('P02'!$D36="NT","NT",IF($H$45="NCT","NC",IF('P02'!$D36="NC","NC",IF($H$45="CT","C",'P02'!$D36))))</f>
        <v>NA</v>
      </c>
      <c r="J45" s="18" t="str">
        <f>IF('P03'!$D36="NT","NT",IF($H$45="NCT","NC",IF('P03'!$D36="NC","NC",IF($H$45="CT","C",'P03'!$D36))))</f>
        <v>NA</v>
      </c>
      <c r="K45" s="18" t="str">
        <f>IF('P04'!$D36="NT","NT",IF($H$45="NCT","NC",IF('P04'!$D36="NC","NC",IF($H$45="CT","C",'P04'!$D36))))</f>
        <v>NA</v>
      </c>
      <c r="L45" s="18" t="str">
        <f>IF('P05'!$D36="NT","NT",IF($H$45="NCT","NC",IF('P05'!$D36="NC","NC",IF($H$45="CT","C",'P05'!$D36))))</f>
        <v>NA</v>
      </c>
      <c r="M45" s="18" t="str">
        <f>IF('P06'!$D36="NT","NT",IF($H$45="NCT","NC",IF('P06'!$D36="NC","NC",IF($H$45="CT","C",'P06'!$D36))))</f>
        <v>NA</v>
      </c>
      <c r="N45" s="18" t="str">
        <f>IF('P07'!$D36="NT","NT",IF($H$45="NCT","NC",IF('P07'!$D36="NC","NC",IF($H$45="CT","C",'P07'!$D36))))</f>
        <v>NA</v>
      </c>
      <c r="O45" s="18" t="str">
        <f>IF('P08'!$D36="NT","NT",IF($H$45="NCT","NC",IF('P08'!$D36="NC","NC",IF($H$45="CT","C",'P08'!$D36))))</f>
        <v>NA</v>
      </c>
      <c r="P45" s="18" t="str">
        <f>IF('P09'!$D36="NT","NT",IF($H$45="NCT","NC",IF('P09'!$D36="NC","NC",IF($H$45="CT","C",'P09'!$D36))))</f>
        <v>NA</v>
      </c>
      <c r="Q45" s="18" t="str">
        <f>IF('P10'!$D36="NT","NT",IF($H$45="NCT","NC",IF('P10'!$D36="NC","NC",IF($H$45="CT","C",'P10'!$D36))))</f>
        <v>NA</v>
      </c>
      <c r="R45" s="18" t="str">
        <f>IF('P11'!$D36="NT","NT",IF($H$45="NCT","NC",IF('P11'!$D36="NC","NC",IF($H$45="CT","C",'P11'!$D36))))</f>
        <v>NA</v>
      </c>
      <c r="S45" s="18" t="str">
        <f>IF('P12'!$D36="NT","NT",IF($H$45="NCT","NC",IF('P12'!$D36="NC","NC",IF($H$45="CT","C",'P12'!$D36))))</f>
        <v>NA</v>
      </c>
      <c r="T45" s="18" t="str">
        <f>IF('P13'!$D36="NT","NT",IF($H$45="NCT","NC",IF('P13'!$D36="NC","NC",IF($H$45="CT","C",'P13'!$D36))))</f>
        <v>NA</v>
      </c>
      <c r="U45" s="18" t="str">
        <f>IF('P14'!$D36="NT","NT",IF($H$45="NCT","NC",IF('P14'!$D36="NC","NC",IF($H$45="CT","C",'P14'!$D36))))</f>
        <v>NA</v>
      </c>
      <c r="V45" s="18" t="str">
        <f>IF('P15'!$D36="NT","NT",IF($H$45="NCT","NC",IF('P15'!$D36="NC","NC",IF($H$45="CT","C",'P15'!$D36))))</f>
        <v>NA</v>
      </c>
      <c r="W45" s="57"/>
    </row>
    <row r="46" spans="1:23" ht="57">
      <c r="A46" s="119"/>
      <c r="B46" s="47" t="s">
        <v>104</v>
      </c>
      <c r="C46" s="48" t="s">
        <v>105</v>
      </c>
      <c r="D46" s="47" t="str">
        <f t="shared" si="8"/>
        <v>NA</v>
      </c>
      <c r="E46" s="42">
        <f t="shared" si="12"/>
        <v>0</v>
      </c>
      <c r="F46" s="63">
        <f t="shared" si="13"/>
        <v>0</v>
      </c>
      <c r="G46" s="49">
        <f t="shared" si="14"/>
        <v>15</v>
      </c>
      <c r="H46" s="18" t="str">
        <f>'P01'!$D37</f>
        <v>NA</v>
      </c>
      <c r="I46" s="18" t="str">
        <f>IF('P02'!$D37="NT","NT",IF($H$46="NCT","NC",IF('P02'!$D37="NC","NC",IF($H$46="CT","C",'P02'!$D37))))</f>
        <v>NA</v>
      </c>
      <c r="J46" s="18" t="str">
        <f>IF('P03'!$D37="NT","NT",IF($H$46="NCT","NC",IF('P03'!$D37="NC","NC",IF($H$46="CT","C",'P03'!$D37))))</f>
        <v>NA</v>
      </c>
      <c r="K46" s="18" t="str">
        <f>IF('P04'!$D37="NT","NT",IF($H$46="NCT","NC",IF('P04'!$D37="NC","NC",IF($H$46="CT","C",'P04'!$D37))))</f>
        <v>NA</v>
      </c>
      <c r="L46" s="18" t="str">
        <f>IF('P05'!$D37="NT","NT",IF($H$46="NCT","NC",IF('P05'!$D37="NC","NC",IF($H$46="CT","C",'P05'!$D37))))</f>
        <v>NA</v>
      </c>
      <c r="M46" s="18" t="str">
        <f>IF('P06'!$D37="NT","NT",IF($H$46="NCT","NC",IF('P06'!$D37="NC","NC",IF($H$46="CT","C",'P06'!$D37))))</f>
        <v>NA</v>
      </c>
      <c r="N46" s="18" t="str">
        <f>IF('P07'!$D37="NT","NT",IF($H$46="NCT","NC",IF('P07'!$D37="NC","NC",IF($H$46="CT","C",'P07'!$D37))))</f>
        <v>NA</v>
      </c>
      <c r="O46" s="18" t="str">
        <f>IF('P08'!$D37="NT","NT",IF($H$46="NCT","NC",IF('P08'!$D37="NC","NC",IF($H$46="CT","C",'P08'!$D37))))</f>
        <v>NA</v>
      </c>
      <c r="P46" s="18" t="str">
        <f>IF('P09'!$D37="NT","NT",IF($H$46="NCT","NC",IF('P09'!$D37="NC","NC",IF($H$46="CT","C",'P09'!$D37))))</f>
        <v>NA</v>
      </c>
      <c r="Q46" s="18" t="str">
        <f>IF('P10'!$D37="NT","NT",IF($H$46="NCT","NC",IF('P10'!$D37="NC","NC",IF($H$46="CT","C",'P10'!$D37))))</f>
        <v>NA</v>
      </c>
      <c r="R46" s="18" t="str">
        <f>IF('P11'!$D37="NT","NT",IF($H$46="NCT","NC",IF('P11'!$D37="NC","NC",IF($H$46="CT","C",'P11'!$D37))))</f>
        <v>NA</v>
      </c>
      <c r="S46" s="18" t="str">
        <f>IF('P12'!$D37="NT","NT",IF($H$46="NCT","NC",IF('P12'!$D37="NC","NC",IF($H$46="CT","C",'P12'!$D37))))</f>
        <v>NA</v>
      </c>
      <c r="T46" s="18" t="str">
        <f>IF('P13'!$D37="NT","NT",IF($H$46="NCT","NC",IF('P13'!$D37="NC","NC",IF($H$46="CT","C",'P13'!$D37))))</f>
        <v>NA</v>
      </c>
      <c r="U46" s="18" t="str">
        <f>IF('P14'!$D37="NT","NT",IF($H$46="NCT","NC",IF('P14'!$D37="NC","NC",IF($H$46="CT","C",'P14'!$D37))))</f>
        <v>NA</v>
      </c>
      <c r="V46" s="18" t="str">
        <f>IF('P15'!$D37="NT","NT",IF($H$46="NCT","NC",IF('P15'!$D37="NC","NC",IF($H$46="CT","C",'P15'!$D37))))</f>
        <v>NA</v>
      </c>
      <c r="W46" s="57"/>
    </row>
    <row r="47" spans="1:23" ht="42.75">
      <c r="A47" s="119"/>
      <c r="B47" s="47" t="s">
        <v>106</v>
      </c>
      <c r="C47" s="48" t="s">
        <v>107</v>
      </c>
      <c r="D47" s="47" t="str">
        <f t="shared" si="8"/>
        <v>NA</v>
      </c>
      <c r="E47" s="42">
        <f t="shared" si="12"/>
        <v>0</v>
      </c>
      <c r="F47" s="63">
        <f t="shared" si="13"/>
        <v>0</v>
      </c>
      <c r="G47" s="49">
        <f t="shared" si="14"/>
        <v>15</v>
      </c>
      <c r="H47" s="18" t="str">
        <f>'P01'!$D38</f>
        <v>NA</v>
      </c>
      <c r="I47" s="18" t="str">
        <f>IF('P02'!$D38="NT","NT",IF($H$47="NCT","NC",IF('P02'!$D38="NC","NC",IF($H$47="CT","C",'P02'!$D38))))</f>
        <v>NA</v>
      </c>
      <c r="J47" s="18" t="str">
        <f>IF('P03'!$D38="NT","NT",IF($H$47="NCT","NC",IF('P03'!$D38="NC","NC",IF($H$47="CT","C",'P03'!$D38))))</f>
        <v>NA</v>
      </c>
      <c r="K47" s="18" t="str">
        <f>IF('P04'!$D38="NT","NT",IF($H$47="NCT","NC",IF('P04'!$D38="NC","NC",IF($H$47="CT","C",'P04'!$D38))))</f>
        <v>NA</v>
      </c>
      <c r="L47" s="18" t="str">
        <f>IF('P05'!$D38="NT","NT",IF($H$47="NCT","NC",IF('P05'!$D38="NC","NC",IF($H$47="CT","C",'P05'!$D38))))</f>
        <v>NA</v>
      </c>
      <c r="M47" s="18" t="str">
        <f>IF('P06'!$D38="NT","NT",IF($H$47="NCT","NC",IF('P06'!$D38="NC","NC",IF($H$47="CT","C",'P06'!$D38))))</f>
        <v>NA</v>
      </c>
      <c r="N47" s="18" t="str">
        <f>IF('P07'!$D38="NT","NT",IF($H$47="NCT","NC",IF('P07'!$D38="NC","NC",IF($H$47="CT","C",'P07'!$D38))))</f>
        <v>NA</v>
      </c>
      <c r="O47" s="18" t="str">
        <f>IF('P08'!$D38="NT","NT",IF($H$47="NCT","NC",IF('P08'!$D38="NC","NC",IF($H$47="CT","C",'P08'!$D38))))</f>
        <v>NA</v>
      </c>
      <c r="P47" s="18" t="str">
        <f>IF('P09'!$D38="NT","NT",IF($H$47="NCT","NC",IF('P09'!$D38="NC","NC",IF($H$47="CT","C",'P09'!$D38))))</f>
        <v>NA</v>
      </c>
      <c r="Q47" s="18" t="str">
        <f>IF('P10'!$D38="NT","NT",IF($H$47="NCT","NC",IF('P10'!$D38="NC","NC",IF($H$47="CT","C",'P10'!$D38))))</f>
        <v>NA</v>
      </c>
      <c r="R47" s="18" t="str">
        <f>IF('P11'!$D38="NT","NT",IF($H$47="NCT","NC",IF('P11'!$D38="NC","NC",IF($H$47="CT","C",'P11'!$D38))))</f>
        <v>NA</v>
      </c>
      <c r="S47" s="18" t="str">
        <f>IF('P12'!$D38="NT","NT",IF($H$47="NCT","NC",IF('P12'!$D38="NC","NC",IF($H$47="CT","C",'P12'!$D38))))</f>
        <v>NA</v>
      </c>
      <c r="T47" s="18" t="str">
        <f>IF('P13'!$D38="NT","NT",IF($H$47="NCT","NC",IF('P13'!$D38="NC","NC",IF($H$47="CT","C",'P13'!$D38))))</f>
        <v>NA</v>
      </c>
      <c r="U47" s="18" t="str">
        <f>IF('P14'!$D38="NT","NT",IF($H$47="NCT","NC",IF('P14'!$D38="NC","NC",IF($H$47="CT","C",'P14'!$D38))))</f>
        <v>NA</v>
      </c>
      <c r="V47" s="18" t="str">
        <f>IF('P15'!$D38="NT","NT",IF($H$47="NCT","NC",IF('P15'!$D38="NC","NC",IF($H$47="CT","C",'P15'!$D38))))</f>
        <v>NA</v>
      </c>
      <c r="W47" s="57"/>
    </row>
    <row r="48" spans="1:23">
      <c r="A48" s="39"/>
      <c r="B48" s="36"/>
      <c r="C48" s="36"/>
      <c r="D48" s="37"/>
      <c r="E48" s="40">
        <f>SUM(E40:E47)</f>
        <v>0</v>
      </c>
      <c r="F48" s="41">
        <f>SUM(F40:F47)</f>
        <v>0</v>
      </c>
      <c r="G48" s="50">
        <f>SUM(G40:G47)</f>
        <v>120</v>
      </c>
      <c r="H48" s="36"/>
      <c r="I48" s="36"/>
      <c r="J48" s="36"/>
      <c r="K48" s="36"/>
      <c r="L48" s="36"/>
      <c r="M48" s="36"/>
      <c r="N48" s="36"/>
      <c r="O48" s="36"/>
      <c r="P48" s="36"/>
      <c r="Q48" s="36"/>
      <c r="R48" s="36"/>
      <c r="S48" s="36"/>
      <c r="T48" s="36"/>
      <c r="U48" s="36"/>
      <c r="V48" s="36"/>
      <c r="W48" s="57"/>
    </row>
    <row r="49" spans="1:23" ht="30" customHeight="1">
      <c r="A49" s="118" t="s">
        <v>27</v>
      </c>
      <c r="B49" s="47" t="s">
        <v>108</v>
      </c>
      <c r="C49" s="48" t="s">
        <v>109</v>
      </c>
      <c r="D49" s="47" t="str">
        <f t="shared" si="8"/>
        <v>NC</v>
      </c>
      <c r="E49" s="42">
        <f>COUNTIF(H49:V49,"C")</f>
        <v>10</v>
      </c>
      <c r="F49" s="63">
        <f>COUNTIF(H49:V49,"NC")+COUNTIF(H49:V49,"NCT")</f>
        <v>5</v>
      </c>
      <c r="G49" s="49">
        <f>COUNTIF(H49:V49,"NA")</f>
        <v>0</v>
      </c>
      <c r="H49" s="18" t="str">
        <f>'P01'!$D39</f>
        <v>NC</v>
      </c>
      <c r="I49" s="18" t="str">
        <f>IF('P02'!$D39="NT","NT",IF($H$49="NCT","NC",IF('P02'!$D39="NC","NC",IF($H$49="CT","C",'P02'!$D39))))</f>
        <v>C</v>
      </c>
      <c r="J49" s="18" t="str">
        <f>IF('P03'!$D39="NT","NT",IF($H$49="NCT","NC",IF('P03'!$D39="NC","NC",IF($H$49="CT","C",'P03'!$D39))))</f>
        <v>C</v>
      </c>
      <c r="K49" s="18" t="str">
        <f>IF('P04'!$D39="NT","NT",IF($H$49="NCT","NC",IF('P04'!$D39="NC","NC",IF($H$49="CT","C",'P04'!$D39))))</f>
        <v>C</v>
      </c>
      <c r="L49" s="18" t="str">
        <f>IF('P05'!$D39="NT","NT",IF($H$49="NCT","NC",IF('P05'!$D39="NC","NC",IF($H$49="CT","C",'P05'!$D39))))</f>
        <v>C</v>
      </c>
      <c r="M49" s="18" t="str">
        <f>IF('P06'!$D39="NT","NT",IF($H$49="NCT","NC",IF('P06'!$D39="NC","NC",IF($H$49="CT","C",'P06'!$D39))))</f>
        <v>C</v>
      </c>
      <c r="N49" s="18" t="str">
        <f>IF('P07'!$D39="NT","NT",IF($H$49="NCT","NC",IF('P07'!$D39="NC","NC",IF($H$49="CT","C",'P07'!$D39))))</f>
        <v>C</v>
      </c>
      <c r="O49" s="18" t="str">
        <f>IF('P08'!$D39="NT","NT",IF($H$49="NCT","NC",IF('P08'!$D39="NC","NC",IF($H$49="CT","C",'P08'!$D39))))</f>
        <v>NC</v>
      </c>
      <c r="P49" s="18" t="str">
        <f>IF('P09'!$D39="NT","NT",IF($H$49="NCT","NC",IF('P09'!$D39="NC","NC",IF($H$49="CT","C",'P09'!$D39))))</f>
        <v>C</v>
      </c>
      <c r="Q49" s="18" t="str">
        <f>IF('P10'!$D39="NT","NT",IF($H$49="NCT","NC",IF('P10'!$D39="NC","NC",IF($H$49="CT","C",'P10'!$D39))))</f>
        <v>C</v>
      </c>
      <c r="R49" s="18" t="str">
        <f>IF('P11'!$D39="NT","NT",IF($H$49="NCT","NC",IF('P11'!$D39="NC","NC",IF($H$49="CT","C",'P11'!$D39))))</f>
        <v>C</v>
      </c>
      <c r="S49" s="18" t="str">
        <f>IF('P12'!$D39="NT","NT",IF($H$49="NCT","NC",IF('P12'!$D39="NC","NC",IF($H$49="CT","C",'P12'!$D39))))</f>
        <v>NC</v>
      </c>
      <c r="T49" s="18" t="str">
        <f>IF('P13'!$D39="NT","NT",IF($H$49="NCT","NC",IF('P13'!$D39="NC","NC",IF($H$49="CT","C",'P13'!$D39))))</f>
        <v>NC</v>
      </c>
      <c r="U49" s="18" t="str">
        <f>IF('P14'!$D39="NT","NT",IF($H$49="NCT","NC",IF('P14'!$D39="NC","NC",IF($H$49="CT","C",'P14'!$D39))))</f>
        <v>C</v>
      </c>
      <c r="V49" s="18" t="str">
        <f>IF('P15'!$D39="NT","NT",IF($H$49="NCT","NC",IF('P15'!$D39="NC","NC",IF($H$49="CT","C",'P15'!$D39))))</f>
        <v>NC</v>
      </c>
      <c r="W49" s="57"/>
    </row>
    <row r="50" spans="1:23" ht="28.5">
      <c r="A50" s="119"/>
      <c r="B50" s="47" t="s">
        <v>110</v>
      </c>
      <c r="C50" s="48" t="s">
        <v>111</v>
      </c>
      <c r="D50" s="47" t="str">
        <f t="shared" si="8"/>
        <v>NC</v>
      </c>
      <c r="E50" s="42">
        <f>COUNTIF(H50:V50,"C")</f>
        <v>0</v>
      </c>
      <c r="F50" s="63">
        <f>COUNTIF(H50:V50,"NC")+COUNTIF(H50:V50,"NCT")</f>
        <v>15</v>
      </c>
      <c r="G50" s="49">
        <f>COUNTIF(H50:V50,"NA")</f>
        <v>0</v>
      </c>
      <c r="H50" s="18" t="str">
        <f>'P01'!$D40</f>
        <v>NCT</v>
      </c>
      <c r="I50" s="18" t="str">
        <f>IF('P02'!$D40="NT","NT",IF($H$50="NCT","NC",IF('P02'!$D40="NC","NC",IF($H$50="CT","C",'P02'!$D40))))</f>
        <v>NC</v>
      </c>
      <c r="J50" s="18" t="str">
        <f>IF('P03'!$D40="NT","NT",IF($H$50="NCT","NC",IF('P03'!$D40="NC","NC",IF($H$50="CT","C",'P03'!$D40))))</f>
        <v>NC</v>
      </c>
      <c r="K50" s="18" t="str">
        <f>IF('P04'!$D40="NT","NT",IF($H$50="NCT","NC",IF('P04'!$D40="NC","NC",IF($H$50="CT","C",'P04'!$D40))))</f>
        <v>NC</v>
      </c>
      <c r="L50" s="18" t="str">
        <f>IF('P05'!$D40="NT","NT",IF($H$50="NCT","NC",IF('P05'!$D40="NC","NC",IF($H$50="CT","C",'P05'!$D40))))</f>
        <v>NC</v>
      </c>
      <c r="M50" s="18" t="str">
        <f>IF('P06'!$D40="NT","NT",IF($H$50="NCT","NC",IF('P06'!$D40="NC","NC",IF($H$50="CT","C",'P06'!$D40))))</f>
        <v>NC</v>
      </c>
      <c r="N50" s="18" t="str">
        <f>IF('P07'!$D40="NT","NT",IF($H$50="NCT","NC",IF('P07'!$D40="NC","NC",IF($H$50="CT","C",'P07'!$D40))))</f>
        <v>NC</v>
      </c>
      <c r="O50" s="18" t="str">
        <f>IF('P08'!$D40="NT","NT",IF($H$50="NCT","NC",IF('P08'!$D40="NC","NC",IF($H$50="CT","C",'P08'!$D40))))</f>
        <v>NC</v>
      </c>
      <c r="P50" s="18" t="str">
        <f>IF('P09'!$D40="NT","NT",IF($H$50="NCT","NC",IF('P09'!$D40="NC","NC",IF($H$50="CT","C",'P09'!$D40))))</f>
        <v>NC</v>
      </c>
      <c r="Q50" s="18" t="str">
        <f>IF('P10'!$D40="NT","NT",IF($H$50="NCT","NC",IF('P10'!$D40="NC","NC",IF($H$50="CT","C",'P10'!$D40))))</f>
        <v>NC</v>
      </c>
      <c r="R50" s="18" t="str">
        <f>IF('P11'!$D40="NT","NT",IF($H$50="NCT","NC",IF('P11'!$D40="NC","NC",IF($H$50="CT","C",'P11'!$D40))))</f>
        <v>NC</v>
      </c>
      <c r="S50" s="18" t="str">
        <f>IF('P12'!$D40="NT","NT",IF($H$50="NCT","NC",IF('P12'!$D40="NC","NC",IF($H$50="CT","C",'P12'!$D40))))</f>
        <v>NC</v>
      </c>
      <c r="T50" s="18" t="str">
        <f>IF('P13'!$D40="NT","NT",IF($H$50="NCT","NC",IF('P13'!$D40="NC","NC",IF($H$50="CT","C",'P13'!$D40))))</f>
        <v>NC</v>
      </c>
      <c r="U50" s="18" t="str">
        <f>IF('P14'!$D40="NT","NT",IF($H$50="NCT","NC",IF('P14'!$D40="NC","NC",IF($H$50="CT","C",'P14'!$D40))))</f>
        <v>NC</v>
      </c>
      <c r="V50" s="18" t="str">
        <f>IF('P15'!$D40="NT","NT",IF($H$50="NCT","NC",IF('P15'!$D40="NC","NC",IF($H$50="CT","C",'P15'!$D40))))</f>
        <v>NC</v>
      </c>
      <c r="W50" s="57"/>
    </row>
    <row r="51" spans="1:23">
      <c r="A51" s="39"/>
      <c r="B51" s="36"/>
      <c r="C51" s="36"/>
      <c r="D51" s="37"/>
      <c r="E51" s="40">
        <f>SUM(E49:E50)</f>
        <v>10</v>
      </c>
      <c r="F51" s="41">
        <f>SUM(F49:F50)</f>
        <v>20</v>
      </c>
      <c r="G51" s="50">
        <f>SUM(G49:G50)</f>
        <v>0</v>
      </c>
      <c r="H51" s="36"/>
      <c r="I51" s="36"/>
      <c r="J51" s="36"/>
      <c r="K51" s="36"/>
      <c r="L51" s="36"/>
      <c r="M51" s="36"/>
      <c r="N51" s="36"/>
      <c r="O51" s="36"/>
      <c r="P51" s="36"/>
      <c r="Q51" s="36"/>
      <c r="R51" s="36"/>
      <c r="S51" s="36"/>
      <c r="T51" s="36"/>
      <c r="U51" s="36"/>
      <c r="V51" s="36"/>
      <c r="W51" s="57"/>
    </row>
    <row r="52" spans="1:23" ht="28.5">
      <c r="A52" s="118" t="s">
        <v>28</v>
      </c>
      <c r="B52" s="47" t="s">
        <v>112</v>
      </c>
      <c r="C52" s="48" t="s">
        <v>113</v>
      </c>
      <c r="D52" s="47" t="str">
        <f t="shared" si="8"/>
        <v>NC</v>
      </c>
      <c r="E52" s="42">
        <f>COUNTIF(H52:V52,"C")</f>
        <v>0</v>
      </c>
      <c r="F52" s="63">
        <f>COUNTIF(H52:V52,"NC")+COUNTIF(H52:V52,"NCT")</f>
        <v>15</v>
      </c>
      <c r="G52" s="49">
        <f>COUNTIF(H52:V52,"NA")</f>
        <v>0</v>
      </c>
      <c r="H52" s="18" t="str">
        <f>'P01'!$D41</f>
        <v>NCT</v>
      </c>
      <c r="I52" s="18" t="str">
        <f>IF('P02'!$D41="NT","NT",IF($H$52="NCT","NC",IF('P02'!$D41="NC","NC",IF($H$52="CT","C",'P02'!$D41))))</f>
        <v>NC</v>
      </c>
      <c r="J52" s="18" t="str">
        <f>IF('P03'!$D41="NT","NT",IF($H$52="NCT","NC",IF('P03'!$D41="NC","NC",IF($H$52="CT","C",'P03'!$D41))))</f>
        <v>NC</v>
      </c>
      <c r="K52" s="18" t="str">
        <f>IF('P04'!$D41="NT","NT",IF($H$52="NCT","NC",IF('P04'!$D41="NC","NC",IF($H$52="CT","C",'P04'!$D41))))</f>
        <v>NC</v>
      </c>
      <c r="L52" s="18" t="str">
        <f>IF('P05'!$D41="NT","NT",IF($H$52="NCT","NC",IF('P05'!$D41="NC","NC",IF($H$52="CT","C",'P05'!$D41))))</f>
        <v>NC</v>
      </c>
      <c r="M52" s="18" t="str">
        <f>IF('P06'!$D41="NT","NT",IF($H$52="NCT","NC",IF('P06'!$D41="NC","NC",IF($H$52="CT","C",'P06'!$D41))))</f>
        <v>NC</v>
      </c>
      <c r="N52" s="18" t="str">
        <f>IF('P07'!$D41="NT","NT",IF($H$52="NCT","NC",IF('P07'!$D41="NC","NC",IF($H$52="CT","C",'P07'!$D41))))</f>
        <v>NC</v>
      </c>
      <c r="O52" s="18" t="str">
        <f>IF('P08'!$D41="NT","NT",IF($H$52="NCT","NC",IF('P08'!$D41="NC","NC",IF($H$52="CT","C",'P08'!$D41))))</f>
        <v>NC</v>
      </c>
      <c r="P52" s="18" t="str">
        <f>IF('P09'!$D41="NT","NT",IF($H$52="NCT","NC",IF('P09'!$D41="NC","NC",IF($H$52="CT","C",'P09'!$D41))))</f>
        <v>NC</v>
      </c>
      <c r="Q52" s="18" t="str">
        <f>IF('P10'!$D41="NT","NT",IF($H$52="NCT","NC",IF('P10'!$D41="NC","NC",IF($H$52="CT","C",'P10'!$D41))))</f>
        <v>NC</v>
      </c>
      <c r="R52" s="18" t="str">
        <f>IF('P11'!$D41="NT","NT",IF($H$52="NCT","NC",IF('P11'!$D41="NC","NC",IF($H$52="CT","C",'P11'!$D41))))</f>
        <v>NC</v>
      </c>
      <c r="S52" s="18" t="str">
        <f>IF('P12'!$D41="NT","NT",IF($H$52="NCT","NC",IF('P12'!$D41="NC","NC",IF($H$52="CT","C",'P12'!$D41))))</f>
        <v>NC</v>
      </c>
      <c r="T52" s="18" t="str">
        <f>IF('P13'!$D41="NT","NT",IF($H$52="NCT","NC",IF('P13'!$D41="NC","NC",IF($H$52="CT","C",'P13'!$D41))))</f>
        <v>NC</v>
      </c>
      <c r="U52" s="18" t="str">
        <f>IF('P14'!$D41="NT","NT",IF($H$52="NCT","NC",IF('P14'!$D41="NC","NC",IF($H$52="CT","C",'P14'!$D41))))</f>
        <v>NC</v>
      </c>
      <c r="V52" s="18" t="str">
        <f>IF('P15'!$D41="NT","NT",IF($H$52="NCT","NC",IF('P15'!$D41="NC","NC",IF($H$52="CT","C",'P15'!$D41))))</f>
        <v>NC</v>
      </c>
      <c r="W52" s="57"/>
    </row>
    <row r="53" spans="1:23" ht="28.5">
      <c r="A53" s="119"/>
      <c r="B53" s="47" t="s">
        <v>114</v>
      </c>
      <c r="C53" s="48" t="s">
        <v>115</v>
      </c>
      <c r="D53" s="47" t="str">
        <f t="shared" si="8"/>
        <v>NA</v>
      </c>
      <c r="E53" s="42">
        <f>COUNTIF(H53:V53,"C")</f>
        <v>0</v>
      </c>
      <c r="F53" s="63">
        <f>COUNTIF(H53:V53,"NC")+COUNTIF(H53:V53,"NCT")</f>
        <v>0</v>
      </c>
      <c r="G53" s="49">
        <f>COUNTIF(H53:V53,"NA")</f>
        <v>15</v>
      </c>
      <c r="H53" s="18" t="str">
        <f>'P01'!$D42</f>
        <v>NA</v>
      </c>
      <c r="I53" s="18" t="str">
        <f>IF('P02'!$D42="NT","NT",IF($H$53="NCT","NC",IF('P02'!$D42="NC","NC",IF($H$53="CT","C",'P02'!$D42))))</f>
        <v>NA</v>
      </c>
      <c r="J53" s="18" t="str">
        <f>IF('P03'!$D42="NT","NT",IF($H$53="NCT","NC",IF('P03'!$D42="NC","NC",IF($H$53="CT","C",'P03'!$D42))))</f>
        <v>NA</v>
      </c>
      <c r="K53" s="18" t="str">
        <f>IF('P04'!$D42="NT","NT",IF($H$53="NCT","NC",IF('P04'!$D42="NC","NC",IF($H$53="CT","C",'P04'!$D42))))</f>
        <v>NA</v>
      </c>
      <c r="L53" s="18" t="str">
        <f>IF('P05'!$D42="NT","NT",IF($H$53="NCT","NC",IF('P05'!$D42="NC","NC",IF($H$53="CT","C",'P05'!$D42))))</f>
        <v>NA</v>
      </c>
      <c r="M53" s="18" t="str">
        <f>IF('P06'!$D42="NT","NT",IF($H$53="NCT","NC",IF('P06'!$D42="NC","NC",IF($H$53="CT","C",'P06'!$D42))))</f>
        <v>NA</v>
      </c>
      <c r="N53" s="18" t="str">
        <f>IF('P07'!$D42="NT","NT",IF($H$53="NCT","NC",IF('P07'!$D42="NC","NC",IF($H$53="CT","C",'P07'!$D42))))</f>
        <v>NA</v>
      </c>
      <c r="O53" s="18" t="str">
        <f>IF('P08'!$D42="NT","NT",IF($H$53="NCT","NC",IF('P08'!$D42="NC","NC",IF($H$53="CT","C",'P08'!$D42))))</f>
        <v>NA</v>
      </c>
      <c r="P53" s="18" t="str">
        <f>IF('P09'!$D42="NT","NT",IF($H$53="NCT","NC",IF('P09'!$D42="NC","NC",IF($H$53="CT","C",'P09'!$D42))))</f>
        <v>NA</v>
      </c>
      <c r="Q53" s="18" t="str">
        <f>IF('P10'!$D42="NT","NT",IF($H$53="NCT","NC",IF('P10'!$D42="NC","NC",IF($H$53="CT","C",'P10'!$D42))))</f>
        <v>NA</v>
      </c>
      <c r="R53" s="18" t="str">
        <f>IF('P11'!$D42="NT","NT",IF($H$53="NCT","NC",IF('P11'!$D42="NC","NC",IF($H$53="CT","C",'P11'!$D42))))</f>
        <v>NA</v>
      </c>
      <c r="S53" s="18" t="str">
        <f>IF('P12'!$D42="NT","NT",IF($H$53="NCT","NC",IF('P12'!$D42="NC","NC",IF($H$53="CT","C",'P12'!$D42))))</f>
        <v>NA</v>
      </c>
      <c r="T53" s="18" t="str">
        <f>IF('P13'!$D42="NT","NT",IF($H$53="NCT","NC",IF('P13'!$D42="NC","NC",IF($H$53="CT","C",'P13'!$D42))))</f>
        <v>NA</v>
      </c>
      <c r="U53" s="18" t="str">
        <f>IF('P14'!$D42="NT","NT",IF($H$53="NCT","NC",IF('P14'!$D42="NC","NC",IF($H$53="CT","C",'P14'!$D42))))</f>
        <v>NA</v>
      </c>
      <c r="V53" s="18" t="str">
        <f>IF('P15'!$D42="NT","NT",IF($H$53="NCT","NC",IF('P15'!$D42="NC","NC",IF($H$53="CT","C",'P15'!$D42))))</f>
        <v>NA</v>
      </c>
      <c r="W53" s="57"/>
    </row>
    <row r="54" spans="1:23" ht="42.75">
      <c r="A54" s="119"/>
      <c r="B54" s="47" t="s">
        <v>116</v>
      </c>
      <c r="C54" s="48" t="s">
        <v>117</v>
      </c>
      <c r="D54" s="47" t="str">
        <f t="shared" si="8"/>
        <v>NC</v>
      </c>
      <c r="E54" s="42">
        <f>COUNTIF(H54:V54,"C")</f>
        <v>0</v>
      </c>
      <c r="F54" s="63">
        <f>COUNTIF(H54:V54,"NC")+COUNTIF(H54:V54,"NCT")</f>
        <v>15</v>
      </c>
      <c r="G54" s="49">
        <f>COUNTIF(H54:V54,"NA")</f>
        <v>0</v>
      </c>
      <c r="H54" s="18" t="str">
        <f>'P01'!$D43</f>
        <v>NCT</v>
      </c>
      <c r="I54" s="18" t="str">
        <f>IF('P02'!$D43="NT","NT",IF($H$54="NCT","NC",IF('P02'!$D43="NC","NC",IF($H$54="CT","C",'P02'!$D43))))</f>
        <v>NC</v>
      </c>
      <c r="J54" s="18" t="str">
        <f>IF('P03'!$D43="NT","NT",IF($H$54="NCT","NC",IF('P03'!$D43="NC","NC",IF($H$54="CT","C",'P03'!$D43))))</f>
        <v>NC</v>
      </c>
      <c r="K54" s="18" t="str">
        <f>IF('P04'!$D43="NT","NT",IF($H$54="NCT","NC",IF('P04'!$D43="NC","NC",IF($H$54="CT","C",'P04'!$D43))))</f>
        <v>NC</v>
      </c>
      <c r="L54" s="18" t="str">
        <f>IF('P05'!$D43="NT","NT",IF($H$54="NCT","NC",IF('P05'!$D43="NC","NC",IF($H$54="CT","C",'P05'!$D43))))</f>
        <v>NC</v>
      </c>
      <c r="M54" s="18" t="str">
        <f>IF('P06'!$D43="NT","NT",IF($H$54="NCT","NC",IF('P06'!$D43="NC","NC",IF($H$54="CT","C",'P06'!$D43))))</f>
        <v>NC</v>
      </c>
      <c r="N54" s="18" t="str">
        <f>IF('P07'!$D43="NT","NT",IF($H$54="NCT","NC",IF('P07'!$D43="NC","NC",IF($H$54="CT","C",'P07'!$D43))))</f>
        <v>NC</v>
      </c>
      <c r="O54" s="18" t="str">
        <f>IF('P08'!$D43="NT","NT",IF($H$54="NCT","NC",IF('P08'!$D43="NC","NC",IF($H$54="CT","C",'P08'!$D43))))</f>
        <v>NC</v>
      </c>
      <c r="P54" s="18" t="str">
        <f>IF('P09'!$D43="NT","NT",IF($H$54="NCT","NC",IF('P09'!$D43="NC","NC",IF($H$54="CT","C",'P09'!$D43))))</f>
        <v>NC</v>
      </c>
      <c r="Q54" s="18" t="str">
        <f>IF('P10'!$D43="NT","NT",IF($H$54="NCT","NC",IF('P10'!$D43="NC","NC",IF($H$54="CT","C",'P10'!$D43))))</f>
        <v>NC</v>
      </c>
      <c r="R54" s="18" t="str">
        <f>IF('P11'!$D43="NT","NT",IF($H$54="NCT","NC",IF('P11'!$D43="NC","NC",IF($H$54="CT","C",'P11'!$D43))))</f>
        <v>NC</v>
      </c>
      <c r="S54" s="18" t="str">
        <f>IF('P12'!$D43="NT","NT",IF($H$54="NCT","NC",IF('P12'!$D43="NC","NC",IF($H$54="CT","C",'P12'!$D43))))</f>
        <v>NC</v>
      </c>
      <c r="T54" s="18" t="str">
        <f>IF('P13'!$D43="NT","NT",IF($H$54="NCT","NC",IF('P13'!$D43="NC","NC",IF($H$54="CT","C",'P13'!$D43))))</f>
        <v>NC</v>
      </c>
      <c r="U54" s="18" t="str">
        <f>IF('P14'!$D43="NT","NT",IF($H$54="NCT","NC",IF('P14'!$D43="NC","NC",IF($H$54="CT","C",'P14'!$D43))))</f>
        <v>NC</v>
      </c>
      <c r="V54" s="18" t="str">
        <f>IF('P15'!$D43="NT","NT",IF($H$54="NCT","NC",IF('P15'!$D43="NC","NC",IF($H$54="CT","C",'P15'!$D43))))</f>
        <v>NC</v>
      </c>
      <c r="W54" s="57"/>
    </row>
    <row r="55" spans="1:23" ht="42.75">
      <c r="A55" s="119"/>
      <c r="B55" s="47" t="s">
        <v>118</v>
      </c>
      <c r="C55" s="48" t="s">
        <v>119</v>
      </c>
      <c r="D55" s="47" t="str">
        <f t="shared" si="8"/>
        <v>NA</v>
      </c>
      <c r="E55" s="42">
        <f>COUNTIF(H55:V55,"C")</f>
        <v>0</v>
      </c>
      <c r="F55" s="63">
        <f>COUNTIF(H55:V55,"NC")+COUNTIF(H55:V55,"NCT")</f>
        <v>0</v>
      </c>
      <c r="G55" s="49">
        <f>COUNTIF(H55:V55,"NA")</f>
        <v>15</v>
      </c>
      <c r="H55" s="18" t="str">
        <f>'P01'!$D44</f>
        <v>NA</v>
      </c>
      <c r="I55" s="18" t="str">
        <f>IF('P02'!$D44="NT","NT",IF($H$55="NCT","NC",IF('P02'!$D44="NC","NC",IF($H$55="CT","C",'P02'!$D44))))</f>
        <v>NA</v>
      </c>
      <c r="J55" s="18" t="str">
        <f>IF('P03'!$D44="NT","NT",IF($H$55="NCT","NC",IF('P03'!$D44="NC","NC",IF($H$55="CT","C",'P03'!$D44))))</f>
        <v>NA</v>
      </c>
      <c r="K55" s="18" t="str">
        <f>IF('P04'!$D44="NT","NT",IF($H$55="NCT","NC",IF('P04'!$D44="NC","NC",IF($H$55="CT","C",'P04'!$D44))))</f>
        <v>NA</v>
      </c>
      <c r="L55" s="18" t="str">
        <f>IF('P05'!$D44="NT","NT",IF($H$55="NCT","NC",IF('P05'!$D44="NC","NC",IF($H$55="CT","C",'P05'!$D44))))</f>
        <v>NA</v>
      </c>
      <c r="M55" s="18" t="str">
        <f>IF('P06'!$D44="NT","NT",IF($H$55="NCT","NC",IF('P06'!$D44="NC","NC",IF($H$55="CT","C",'P06'!$D44))))</f>
        <v>NA</v>
      </c>
      <c r="N55" s="18" t="str">
        <f>IF('P07'!$D44="NT","NT",IF($H$55="NCT","NC",IF('P07'!$D44="NC","NC",IF($H$55="CT","C",'P07'!$D44))))</f>
        <v>NA</v>
      </c>
      <c r="O55" s="18" t="str">
        <f>IF('P08'!$D44="NT","NT",IF($H$55="NCT","NC",IF('P08'!$D44="NC","NC",IF($H$55="CT","C",'P08'!$D44))))</f>
        <v>NA</v>
      </c>
      <c r="P55" s="18" t="str">
        <f>IF('P09'!$D44="NT","NT",IF($H$55="NCT","NC",IF('P09'!$D44="NC","NC",IF($H$55="CT","C",'P09'!$D44))))</f>
        <v>NA</v>
      </c>
      <c r="Q55" s="18" t="str">
        <f>IF('P10'!$D44="NT","NT",IF($H$55="NCT","NC",IF('P10'!$D44="NC","NC",IF($H$55="CT","C",'P10'!$D44))))</f>
        <v>NA</v>
      </c>
      <c r="R55" s="18" t="str">
        <f>IF('P11'!$D44="NT","NT",IF($H$55="NCT","NC",IF('P11'!$D44="NC","NC",IF($H$55="CT","C",'P11'!$D44))))</f>
        <v>NA</v>
      </c>
      <c r="S55" s="18" t="str">
        <f>IF('P12'!$D44="NT","NT",IF($H$55="NCT","NC",IF('P12'!$D44="NC","NC",IF($H$55="CT","C",'P12'!$D44))))</f>
        <v>NA</v>
      </c>
      <c r="T55" s="18" t="str">
        <f>IF('P13'!$D44="NT","NT",IF($H$55="NCT","NC",IF('P13'!$D44="NC","NC",IF($H$55="CT","C",'P13'!$D44))))</f>
        <v>NA</v>
      </c>
      <c r="U55" s="18" t="str">
        <f>IF('P14'!$D44="NT","NT",IF($H$55="NCT","NC",IF('P14'!$D44="NC","NC",IF($H$55="CT","C",'P14'!$D44))))</f>
        <v>NA</v>
      </c>
      <c r="V55" s="18" t="str">
        <f>IF('P15'!$D44="NT","NT",IF($H$55="NCT","NC",IF('P15'!$D44="NC","NC",IF($H$55="CT","C",'P15'!$D44))))</f>
        <v>NA</v>
      </c>
      <c r="W55" s="57"/>
    </row>
    <row r="56" spans="1:23" ht="42.75">
      <c r="A56" s="119"/>
      <c r="B56" s="47" t="s">
        <v>120</v>
      </c>
      <c r="C56" s="48" t="s">
        <v>121</v>
      </c>
      <c r="D56" s="47" t="str">
        <f t="shared" si="8"/>
        <v>NC</v>
      </c>
      <c r="E56" s="42">
        <f>COUNTIF(H56:V56,"C")</f>
        <v>0</v>
      </c>
      <c r="F56" s="63">
        <f>COUNTIF(H56:V56,"NC")+COUNTIF(H56:V56,"NCT")</f>
        <v>1</v>
      </c>
      <c r="G56" s="49">
        <f>COUNTIF(H56:V56,"NA")</f>
        <v>14</v>
      </c>
      <c r="H56" s="18" t="str">
        <f>'P01'!$D45</f>
        <v>NA</v>
      </c>
      <c r="I56" s="18" t="str">
        <f>IF('P02'!$D45="NT","NT",IF($H$56="NCT","NC",IF('P02'!$D45="NC","NC",IF($H$56="CT","C",'P02'!$D45))))</f>
        <v>NC</v>
      </c>
      <c r="J56" s="18" t="str">
        <f>IF('P03'!$D45="NT","NT",IF($H$56="NCT","NC",IF('P03'!$D45="NC","NC",IF($H$56="CT","C",'P03'!$D45))))</f>
        <v>NA</v>
      </c>
      <c r="K56" s="18" t="str">
        <f>IF('P04'!$D45="NT","NT",IF($H$56="NCT","NC",IF('P04'!$D45="NC","NC",IF($H$56="CT","C",'P04'!$D45))))</f>
        <v>NA</v>
      </c>
      <c r="L56" s="18" t="str">
        <f>IF('P05'!$D45="NT","NT",IF($H$56="NCT","NC",IF('P05'!$D45="NC","NC",IF($H$56="CT","C",'P05'!$D45))))</f>
        <v>NA</v>
      </c>
      <c r="M56" s="18" t="str">
        <f>IF('P06'!$D45="NT","NT",IF($H$56="NCT","NC",IF('P06'!$D45="NC","NC",IF($H$56="CT","C",'P06'!$D45))))</f>
        <v>NA</v>
      </c>
      <c r="N56" s="18" t="str">
        <f>IF('P07'!$D45="NT","NT",IF($H$56="NCT","NC",IF('P07'!$D45="NC","NC",IF($H$56="CT","C",'P07'!$D45))))</f>
        <v>NA</v>
      </c>
      <c r="O56" s="18" t="str">
        <f>IF('P08'!$D45="NT","NT",IF($H$56="NCT","NC",IF('P08'!$D45="NC","NC",IF($H$56="CT","C",'P08'!$D45))))</f>
        <v>NA</v>
      </c>
      <c r="P56" s="18" t="str">
        <f>IF('P09'!$D45="NT","NT",IF($H$56="NCT","NC",IF('P09'!$D45="NC","NC",IF($H$56="CT","C",'P09'!$D45))))</f>
        <v>NA</v>
      </c>
      <c r="Q56" s="18" t="str">
        <f>IF('P10'!$D45="NT","NT",IF($H$56="NCT","NC",IF('P10'!$D45="NC","NC",IF($H$56="CT","C",'P10'!$D45))))</f>
        <v>NA</v>
      </c>
      <c r="R56" s="18" t="str">
        <f>IF('P11'!$D45="NT","NT",IF($H$56="NCT","NC",IF('P11'!$D45="NC","NC",IF($H$56="CT","C",'P11'!$D45))))</f>
        <v>NA</v>
      </c>
      <c r="S56" s="18" t="str">
        <f>IF('P12'!$D45="NT","NT",IF($H$56="NCT","NC",IF('P12'!$D45="NC","NC",IF($H$56="CT","C",'P12'!$D45))))</f>
        <v>NA</v>
      </c>
      <c r="T56" s="18" t="str">
        <f>IF('P13'!$D45="NT","NT",IF($H$56="NCT","NC",IF('P13'!$D45="NC","NC",IF($H$56="CT","C",'P13'!$D45))))</f>
        <v>NA</v>
      </c>
      <c r="U56" s="18" t="str">
        <f>IF('P14'!$D45="NT","NT",IF($H$56="NCT","NC",IF('P14'!$D45="NC","NC",IF($H$56="CT","C",'P14'!$D45))))</f>
        <v>NA</v>
      </c>
      <c r="V56" s="18" t="str">
        <f>IF('P15'!$D45="NT","NT",IF($H$56="NCT","NC",IF('P15'!$D45="NC","NC",IF($H$56="CT","C",'P15'!$D45))))</f>
        <v>NA</v>
      </c>
      <c r="W56" s="57"/>
    </row>
    <row r="57" spans="1:23">
      <c r="A57" s="39"/>
      <c r="B57" s="36"/>
      <c r="C57" s="36"/>
      <c r="D57" s="37"/>
      <c r="E57" s="40">
        <f>SUM(E52:E56)</f>
        <v>0</v>
      </c>
      <c r="F57" s="41">
        <f>SUM(F52:F56)</f>
        <v>31</v>
      </c>
      <c r="G57" s="50">
        <f>SUM(G52:G56)</f>
        <v>44</v>
      </c>
      <c r="H57" s="36"/>
      <c r="I57" s="36"/>
      <c r="J57" s="36"/>
      <c r="K57" s="36"/>
      <c r="L57" s="36"/>
      <c r="M57" s="36"/>
      <c r="N57" s="36"/>
      <c r="O57" s="36"/>
      <c r="P57" s="36"/>
      <c r="Q57" s="36"/>
      <c r="R57" s="36"/>
      <c r="S57" s="36"/>
      <c r="T57" s="36"/>
      <c r="U57" s="36"/>
      <c r="V57" s="36"/>
      <c r="W57" s="57"/>
    </row>
    <row r="58" spans="1:23" ht="30" customHeight="1">
      <c r="A58" s="118" t="s">
        <v>29</v>
      </c>
      <c r="B58" s="47" t="s">
        <v>122</v>
      </c>
      <c r="C58" s="48" t="s">
        <v>123</v>
      </c>
      <c r="D58" s="47" t="str">
        <f t="shared" si="8"/>
        <v>C</v>
      </c>
      <c r="E58" s="42">
        <f t="shared" ref="E58:E67" si="15">COUNTIF(H58:V58,"C")</f>
        <v>14</v>
      </c>
      <c r="F58" s="63">
        <f t="shared" ref="F58:F67" si="16">COUNTIF(H58:V58,"NC")+COUNTIF(H58:V58,"NCT")</f>
        <v>0</v>
      </c>
      <c r="G58" s="49">
        <f t="shared" ref="G58:G67" si="17">COUNTIF(H58:V58,"NA")</f>
        <v>0</v>
      </c>
      <c r="H58" s="18" t="str">
        <f>'P01'!$D46</f>
        <v>CT</v>
      </c>
      <c r="I58" s="18" t="str">
        <f>IF('P02'!$D46="NT","NT",IF($H$58="NCT","NC",IF('P02'!$D46="NC","NC",IF($H$58="CT","C",'P02'!$D46))))</f>
        <v>C</v>
      </c>
      <c r="J58" s="18" t="str">
        <f>IF('P03'!$D46="NT","NT",IF($H$58="NCT","NC",IF('P03'!$D46="NC","NC",IF($H$58="CT","C",'P03'!$D46))))</f>
        <v>C</v>
      </c>
      <c r="K58" s="18" t="str">
        <f>IF('P04'!$D46="NT","NT",IF($H$58="NCT","NC",IF('P04'!$D46="NC","NC",IF($H$58="CT","C",'P04'!$D46))))</f>
        <v>C</v>
      </c>
      <c r="L58" s="18" t="str">
        <f>IF('P05'!$D46="NT","NT",IF($H$58="NCT","NC",IF('P05'!$D46="NC","NC",IF($H$58="CT","C",'P05'!$D46))))</f>
        <v>C</v>
      </c>
      <c r="M58" s="18" t="str">
        <f>IF('P06'!$D46="NT","NT",IF($H$58="NCT","NC",IF('P06'!$D46="NC","NC",IF($H$58="CT","C",'P06'!$D46))))</f>
        <v>C</v>
      </c>
      <c r="N58" s="18" t="str">
        <f>IF('P07'!$D46="NT","NT",IF($H$58="NCT","NC",IF('P07'!$D46="NC","NC",IF($H$58="CT","C",'P07'!$D46))))</f>
        <v>C</v>
      </c>
      <c r="O58" s="18" t="str">
        <f>IF('P08'!$D46="NT","NT",IF($H$58="NCT","NC",IF('P08'!$D46="NC","NC",IF($H$58="CT","C",'P08'!$D46))))</f>
        <v>C</v>
      </c>
      <c r="P58" s="18" t="str">
        <f>IF('P09'!$D46="NT","NT",IF($H$58="NCT","NC",IF('P09'!$D46="NC","NC",IF($H$58="CT","C",'P09'!$D46))))</f>
        <v>C</v>
      </c>
      <c r="Q58" s="18" t="str">
        <f>IF('P10'!$D46="NT","NT",IF($H$58="NCT","NC",IF('P10'!$D46="NC","NC",IF($H$58="CT","C",'P10'!$D46))))</f>
        <v>C</v>
      </c>
      <c r="R58" s="18" t="str">
        <f>IF('P11'!$D46="NT","NT",IF($H$58="NCT","NC",IF('P11'!$D46="NC","NC",IF($H$58="CT","C",'P11'!$D46))))</f>
        <v>C</v>
      </c>
      <c r="S58" s="18" t="str">
        <f>IF('P12'!$D46="NT","NT",IF($H$58="NCT","NC",IF('P12'!$D46="NC","NC",IF($H$58="CT","C",'P12'!$D46))))</f>
        <v>C</v>
      </c>
      <c r="T58" s="18" t="str">
        <f>IF('P13'!$D46="NT","NT",IF($H$58="NCT","NC",IF('P13'!$D46="NC","NC",IF($H$58="CT","C",'P13'!$D46))))</f>
        <v>C</v>
      </c>
      <c r="U58" s="18" t="str">
        <f>IF('P14'!$D46="NT","NT",IF($H$58="NCT","NC",IF('P14'!$D46="NC","NC",IF($H$58="CT","C",'P14'!$D46))))</f>
        <v>C</v>
      </c>
      <c r="V58" s="18" t="str">
        <f>IF('P15'!$D46="NT","NT",IF($H$58="NCT","NC",IF('P15'!$D46="NC","NC",IF($H$58="CT","C",'P15'!$D46))))</f>
        <v>C</v>
      </c>
      <c r="W58" s="57"/>
    </row>
    <row r="59" spans="1:23" ht="42.75">
      <c r="A59" s="119"/>
      <c r="B59" s="47" t="s">
        <v>124</v>
      </c>
      <c r="C59" s="48" t="s">
        <v>125</v>
      </c>
      <c r="D59" s="47" t="str">
        <f t="shared" si="8"/>
        <v>NC</v>
      </c>
      <c r="E59" s="42">
        <f t="shared" si="15"/>
        <v>0</v>
      </c>
      <c r="F59" s="63">
        <f t="shared" si="16"/>
        <v>15</v>
      </c>
      <c r="G59" s="49">
        <f t="shared" si="17"/>
        <v>0</v>
      </c>
      <c r="H59" s="18" t="str">
        <f>'P01'!$D47</f>
        <v>NCT</v>
      </c>
      <c r="I59" s="18" t="str">
        <f>IF('P02'!$D47="NT","NT",IF($H$59="NCT","NC",IF('P02'!$D47="NC","NC",IF($H$59="CT","C",'P02'!$D47))))</f>
        <v>NC</v>
      </c>
      <c r="J59" s="18" t="str">
        <f>IF('P03'!$D47="NT","NT",IF($H$59="NCT","NC",IF('P03'!$D47="NC","NC",IF($H$59="CT","C",'P03'!$D47))))</f>
        <v>NC</v>
      </c>
      <c r="K59" s="18" t="str">
        <f>IF('P04'!$D47="NT","NT",IF($H$59="NCT","NC",IF('P04'!$D47="NC","NC",IF($H$59="CT","C",'P04'!$D47))))</f>
        <v>NC</v>
      </c>
      <c r="L59" s="18" t="str">
        <f>IF('P05'!$D47="NT","NT",IF($H$59="NCT","NC",IF('P05'!$D47="NC","NC",IF($H$59="CT","C",'P05'!$D47))))</f>
        <v>NC</v>
      </c>
      <c r="M59" s="18" t="str">
        <f>IF('P06'!$D47="NT","NT",IF($H$59="NCT","NC",IF('P06'!$D47="NC","NC",IF($H$59="CT","C",'P06'!$D47))))</f>
        <v>NC</v>
      </c>
      <c r="N59" s="18" t="str">
        <f>IF('P07'!$D47="NT","NT",IF($H$59="NCT","NC",IF('P07'!$D47="NC","NC",IF($H$59="CT","C",'P07'!$D47))))</f>
        <v>NC</v>
      </c>
      <c r="O59" s="18" t="str">
        <f>IF('P08'!$D47="NT","NT",IF($H$59="NCT","NC",IF('P08'!$D47="NC","NC",IF($H$59="CT","C",'P08'!$D47))))</f>
        <v>NC</v>
      </c>
      <c r="P59" s="18" t="str">
        <f>IF('P09'!$D47="NT","NT",IF($H$59="NCT","NC",IF('P09'!$D47="NC","NC",IF($H$59="CT","C",'P09'!$D47))))</f>
        <v>NC</v>
      </c>
      <c r="Q59" s="18" t="str">
        <f>IF('P10'!$D47="NT","NT",IF($H$59="NCT","NC",IF('P10'!$D47="NC","NC",IF($H$59="CT","C",'P10'!$D47))))</f>
        <v>NC</v>
      </c>
      <c r="R59" s="18" t="str">
        <f>IF('P11'!$D47="NT","NT",IF($H$59="NCT","NC",IF('P11'!$D47="NC","NC",IF($H$59="CT","C",'P11'!$D47))))</f>
        <v>NC</v>
      </c>
      <c r="S59" s="18" t="str">
        <f>IF('P12'!$D47="NT","NT",IF($H$59="NCT","NC",IF('P12'!$D47="NC","NC",IF($H$59="CT","C",'P12'!$D47))))</f>
        <v>NC</v>
      </c>
      <c r="T59" s="18" t="str">
        <f>IF('P13'!$D47="NT","NT",IF($H$59="NCT","NC",IF('P13'!$D47="NC","NC",IF($H$59="CT","C",'P13'!$D47))))</f>
        <v>NC</v>
      </c>
      <c r="U59" s="18" t="str">
        <f>IF('P14'!$D47="NT","NT",IF($H$59="NCT","NC",IF('P14'!$D47="NC","NC",IF($H$59="CT","C",'P14'!$D47))))</f>
        <v>NC</v>
      </c>
      <c r="V59" s="18" t="str">
        <f>IF('P15'!$D47="NT","NT",IF($H$59="NCT","NC",IF('P15'!$D47="NC","NC",IF($H$59="CT","C",'P15'!$D47))))</f>
        <v>NC</v>
      </c>
      <c r="W59" s="57"/>
    </row>
    <row r="60" spans="1:23" ht="28.5">
      <c r="A60" s="119"/>
      <c r="B60" s="47" t="s">
        <v>126</v>
      </c>
      <c r="C60" s="48" t="s">
        <v>127</v>
      </c>
      <c r="D60" s="47" t="str">
        <f t="shared" si="8"/>
        <v>C</v>
      </c>
      <c r="E60" s="42">
        <f t="shared" si="15"/>
        <v>14</v>
      </c>
      <c r="F60" s="63">
        <f t="shared" si="16"/>
        <v>0</v>
      </c>
      <c r="G60" s="49">
        <f t="shared" si="17"/>
        <v>0</v>
      </c>
      <c r="H60" s="18" t="str">
        <f>'P01'!$D48</f>
        <v>CT</v>
      </c>
      <c r="I60" s="18" t="str">
        <f>IF('P02'!$D48="NT","NT",IF($H$60="NCT","NC",IF('P02'!$D48="NC","NC",IF($H$60="CT","C",'P02'!$D48))))</f>
        <v>C</v>
      </c>
      <c r="J60" s="18" t="str">
        <f>IF('P03'!$D48="NT","NT",IF($H$60="NCT","NC",IF('P03'!$D48="NC","NC",IF($H$60="CT","C",'P03'!$D48))))</f>
        <v>C</v>
      </c>
      <c r="K60" s="18" t="str">
        <f>IF('P04'!$D48="NT","NT",IF($H$60="NCT","NC",IF('P04'!$D48="NC","NC",IF($H$60="CT","C",'P04'!$D48))))</f>
        <v>C</v>
      </c>
      <c r="L60" s="18" t="str">
        <f>IF('P05'!$D48="NT","NT",IF($H$60="NCT","NC",IF('P05'!$D48="NC","NC",IF($H$60="CT","C",'P05'!$D48))))</f>
        <v>C</v>
      </c>
      <c r="M60" s="18" t="str">
        <f>IF('P06'!$D48="NT","NT",IF($H$60="NCT","NC",IF('P06'!$D48="NC","NC",IF($H$60="CT","C",'P06'!$D48))))</f>
        <v>C</v>
      </c>
      <c r="N60" s="18" t="str">
        <f>IF('P07'!$D48="NT","NT",IF($H$60="NCT","NC",IF('P07'!$D48="NC","NC",IF($H$60="CT","C",'P07'!$D48))))</f>
        <v>C</v>
      </c>
      <c r="O60" s="18" t="str">
        <f>IF('P08'!$D48="NT","NT",IF($H$60="NCT","NC",IF('P08'!$D48="NC","NC",IF($H$60="CT","C",'P08'!$D48))))</f>
        <v>C</v>
      </c>
      <c r="P60" s="18" t="str">
        <f>IF('P09'!$D48="NT","NT",IF($H$60="NCT","NC",IF('P09'!$D48="NC","NC",IF($H$60="CT","C",'P09'!$D48))))</f>
        <v>C</v>
      </c>
      <c r="Q60" s="18" t="str">
        <f>IF('P10'!$D48="NT","NT",IF($H$60="NCT","NC",IF('P10'!$D48="NC","NC",IF($H$60="CT","C",'P10'!$D48))))</f>
        <v>C</v>
      </c>
      <c r="R60" s="18" t="str">
        <f>IF('P11'!$D48="NT","NT",IF($H$60="NCT","NC",IF('P11'!$D48="NC","NC",IF($H$60="CT","C",'P11'!$D48))))</f>
        <v>C</v>
      </c>
      <c r="S60" s="18" t="str">
        <f>IF('P12'!$D48="NT","NT",IF($H$60="NCT","NC",IF('P12'!$D48="NC","NC",IF($H$60="CT","C",'P12'!$D48))))</f>
        <v>C</v>
      </c>
      <c r="T60" s="18" t="str">
        <f>IF('P13'!$D48="NT","NT",IF($H$60="NCT","NC",IF('P13'!$D48="NC","NC",IF($H$60="CT","C",'P13'!$D48))))</f>
        <v>C</v>
      </c>
      <c r="U60" s="18" t="str">
        <f>IF('P14'!$D48="NT","NT",IF($H$60="NCT","NC",IF('P14'!$D48="NC","NC",IF($H$60="CT","C",'P14'!$D48))))</f>
        <v>C</v>
      </c>
      <c r="V60" s="18" t="str">
        <f>IF('P15'!$D48="NT","NT",IF($H$60="NCT","NC",IF('P15'!$D48="NC","NC",IF($H$60="CT","C",'P15'!$D48))))</f>
        <v>C</v>
      </c>
      <c r="W60" s="57"/>
    </row>
    <row r="61" spans="1:23" ht="28.5">
      <c r="A61" s="119"/>
      <c r="B61" s="47" t="s">
        <v>128</v>
      </c>
      <c r="C61" s="48" t="s">
        <v>129</v>
      </c>
      <c r="D61" s="47" t="str">
        <f t="shared" si="8"/>
        <v>C</v>
      </c>
      <c r="E61" s="42">
        <f t="shared" si="15"/>
        <v>14</v>
      </c>
      <c r="F61" s="63">
        <f t="shared" si="16"/>
        <v>0</v>
      </c>
      <c r="G61" s="49">
        <f t="shared" si="17"/>
        <v>0</v>
      </c>
      <c r="H61" s="18" t="str">
        <f>'P01'!$D49</f>
        <v>CT</v>
      </c>
      <c r="I61" s="18" t="str">
        <f>IF('P02'!$D49="NT","NT",IF($H$61="NCT","NC",IF('P02'!$D49="NC","NC",IF($H$61="CT","C",'P02'!$D49))))</f>
        <v>C</v>
      </c>
      <c r="J61" s="18" t="str">
        <f>IF('P03'!$D49="NT","NT",IF($H$61="NCT","NC",IF('P03'!$D49="NC","NC",IF($H$61="CT","C",'P03'!$D49))))</f>
        <v>C</v>
      </c>
      <c r="K61" s="18" t="str">
        <f>IF('P04'!$D49="NT","NT",IF($H$61="NCT","NC",IF('P04'!$D49="NC","NC",IF($H$61="CT","C",'P04'!$D49))))</f>
        <v>C</v>
      </c>
      <c r="L61" s="18" t="str">
        <f>IF('P05'!$D49="NT","NT",IF($H$61="NCT","NC",IF('P05'!$D49="NC","NC",IF($H$61="CT","C",'P05'!$D49))))</f>
        <v>C</v>
      </c>
      <c r="M61" s="18" t="str">
        <f>IF('P06'!$D49="NT","NT",IF($H$61="NCT","NC",IF('P06'!$D49="NC","NC",IF($H$61="CT","C",'P06'!$D49))))</f>
        <v>C</v>
      </c>
      <c r="N61" s="18" t="str">
        <f>IF('P07'!$D49="NT","NT",IF($H$61="NCT","NC",IF('P07'!$D49="NC","NC",IF($H$61="CT","C",'P07'!$D49))))</f>
        <v>C</v>
      </c>
      <c r="O61" s="18" t="str">
        <f>IF('P08'!$D49="NT","NT",IF($H$61="NCT","NC",IF('P08'!$D49="NC","NC",IF($H$61="CT","C",'P08'!$D49))))</f>
        <v>C</v>
      </c>
      <c r="P61" s="18" t="str">
        <f>IF('P09'!$D49="NT","NT",IF($H$61="NCT","NC",IF('P09'!$D49="NC","NC",IF($H$61="CT","C",'P09'!$D49))))</f>
        <v>C</v>
      </c>
      <c r="Q61" s="18" t="str">
        <f>IF('P10'!$D49="NT","NT",IF($H$61="NCT","NC",IF('P10'!$D49="NC","NC",IF($H$61="CT","C",'P10'!$D49))))</f>
        <v>C</v>
      </c>
      <c r="R61" s="18" t="str">
        <f>IF('P11'!$D49="NT","NT",IF($H$61="NCT","NC",IF('P11'!$D49="NC","NC",IF($H$61="CT","C",'P11'!$D49))))</f>
        <v>C</v>
      </c>
      <c r="S61" s="18" t="str">
        <f>IF('P12'!$D49="NT","NT",IF($H$61="NCT","NC",IF('P12'!$D49="NC","NC",IF($H$61="CT","C",'P12'!$D49))))</f>
        <v>C</v>
      </c>
      <c r="T61" s="18" t="str">
        <f>IF('P13'!$D49="NT","NT",IF($H$61="NCT","NC",IF('P13'!$D49="NC","NC",IF($H$61="CT","C",'P13'!$D49))))</f>
        <v>C</v>
      </c>
      <c r="U61" s="18" t="str">
        <f>IF('P14'!$D49="NT","NT",IF($H$61="NCT","NC",IF('P14'!$D49="NC","NC",IF($H$61="CT","C",'P14'!$D49))))</f>
        <v>C</v>
      </c>
      <c r="V61" s="18" t="str">
        <f>IF('P15'!$D49="NT","NT",IF($H$61="NCT","NC",IF('P15'!$D49="NC","NC",IF($H$61="CT","C",'P15'!$D49))))</f>
        <v>C</v>
      </c>
      <c r="W61" s="57"/>
    </row>
    <row r="62" spans="1:23">
      <c r="A62" s="119"/>
      <c r="B62" s="47" t="s">
        <v>130</v>
      </c>
      <c r="C62" s="48" t="s">
        <v>131</v>
      </c>
      <c r="D62" s="47" t="str">
        <f t="shared" si="8"/>
        <v>C</v>
      </c>
      <c r="E62" s="42">
        <f t="shared" si="15"/>
        <v>14</v>
      </c>
      <c r="F62" s="63">
        <f t="shared" si="16"/>
        <v>0</v>
      </c>
      <c r="G62" s="49">
        <f t="shared" si="17"/>
        <v>0</v>
      </c>
      <c r="H62" s="18" t="str">
        <f>'P01'!$D50</f>
        <v>CT</v>
      </c>
      <c r="I62" s="18" t="str">
        <f>IF('P02'!$D50="NT","NT",IF($H$62="NCT","NC",IF('P02'!$D50="NC","NC",IF($H$62="CT","C",'P02'!$D50))))</f>
        <v>C</v>
      </c>
      <c r="J62" s="18" t="str">
        <f>IF('P03'!$D50="NT","NT",IF($H$62="NCT","NC",IF('P03'!$D50="NC","NC",IF($H$62="CT","C",'P03'!$D50))))</f>
        <v>C</v>
      </c>
      <c r="K62" s="18" t="str">
        <f>IF('P04'!$D50="NT","NT",IF($H$62="NCT","NC",IF('P04'!$D50="NC","NC",IF($H$62="CT","C",'P04'!$D50))))</f>
        <v>C</v>
      </c>
      <c r="L62" s="18" t="str">
        <f>IF('P05'!$D50="NT","NT",IF($H$62="NCT","NC",IF('P05'!$D50="NC","NC",IF($H$62="CT","C",'P05'!$D50))))</f>
        <v>C</v>
      </c>
      <c r="M62" s="18" t="str">
        <f>IF('P06'!$D50="NT","NT",IF($H$62="NCT","NC",IF('P06'!$D50="NC","NC",IF($H$62="CT","C",'P06'!$D50))))</f>
        <v>C</v>
      </c>
      <c r="N62" s="18" t="str">
        <f>IF('P07'!$D50="NT","NT",IF($H$62="NCT","NC",IF('P07'!$D50="NC","NC",IF($H$62="CT","C",'P07'!$D50))))</f>
        <v>C</v>
      </c>
      <c r="O62" s="18" t="str">
        <f>IF('P08'!$D50="NT","NT",IF($H$62="NCT","NC",IF('P08'!$D50="NC","NC",IF($H$62="CT","C",'P08'!$D50))))</f>
        <v>C</v>
      </c>
      <c r="P62" s="18" t="str">
        <f>IF('P09'!$D50="NT","NT",IF($H$62="NCT","NC",IF('P09'!$D50="NC","NC",IF($H$62="CT","C",'P09'!$D50))))</f>
        <v>C</v>
      </c>
      <c r="Q62" s="18" t="str">
        <f>IF('P10'!$D50="NT","NT",IF($H$62="NCT","NC",IF('P10'!$D50="NC","NC",IF($H$62="CT","C",'P10'!$D50))))</f>
        <v>C</v>
      </c>
      <c r="R62" s="18" t="str">
        <f>IF('P11'!$D50="NT","NT",IF($H$62="NCT","NC",IF('P11'!$D50="NC","NC",IF($H$62="CT","C",'P11'!$D50))))</f>
        <v>C</v>
      </c>
      <c r="S62" s="18" t="str">
        <f>IF('P12'!$D50="NT","NT",IF($H$62="NCT","NC",IF('P12'!$D50="NC","NC",IF($H$62="CT","C",'P12'!$D50))))</f>
        <v>C</v>
      </c>
      <c r="T62" s="18" t="str">
        <f>IF('P13'!$D50="NT","NT",IF($H$62="NCT","NC",IF('P13'!$D50="NC","NC",IF($H$62="CT","C",'P13'!$D50))))</f>
        <v>C</v>
      </c>
      <c r="U62" s="18" t="str">
        <f>IF('P14'!$D50="NT","NT",IF($H$62="NCT","NC",IF('P14'!$D50="NC","NC",IF($H$62="CT","C",'P14'!$D50))))</f>
        <v>C</v>
      </c>
      <c r="V62" s="18" t="str">
        <f>IF('P15'!$D50="NT","NT",IF($H$62="NCT","NC",IF('P15'!$D50="NC","NC",IF($H$62="CT","C",'P15'!$D50))))</f>
        <v>C</v>
      </c>
      <c r="W62" s="57"/>
    </row>
    <row r="63" spans="1:23" ht="28.5">
      <c r="A63" s="119"/>
      <c r="B63" s="47" t="s">
        <v>132</v>
      </c>
      <c r="C63" s="48" t="s">
        <v>133</v>
      </c>
      <c r="D63" s="47" t="str">
        <f t="shared" si="8"/>
        <v>NC</v>
      </c>
      <c r="E63" s="42">
        <f t="shared" si="15"/>
        <v>14</v>
      </c>
      <c r="F63" s="63">
        <f t="shared" si="16"/>
        <v>1</v>
      </c>
      <c r="G63" s="49">
        <f t="shared" si="17"/>
        <v>0</v>
      </c>
      <c r="H63" s="18" t="str">
        <f>'P01'!$D51</f>
        <v>C</v>
      </c>
      <c r="I63" s="18" t="str">
        <f>IF('P02'!$D51="NT","NT",IF($H$63="NCT","NC",IF('P02'!$D51="NC","NC",IF($H$63="CT","C",'P02'!$D51))))</f>
        <v>C</v>
      </c>
      <c r="J63" s="18" t="str">
        <f>IF('P03'!$D51="NT","NT",IF($H$63="NCT","NC",IF('P03'!$D51="NC","NC",IF($H$63="CT","C",'P03'!$D51))))</f>
        <v>C</v>
      </c>
      <c r="K63" s="18" t="str">
        <f>IF('P04'!$D51="NT","NT",IF($H$63="NCT","NC",IF('P04'!$D51="NC","NC",IF($H$63="CT","C",'P04'!$D51))))</f>
        <v>C</v>
      </c>
      <c r="L63" s="18" t="str">
        <f>IF('P05'!$D51="NT","NT",IF($H$63="NCT","NC",IF('P05'!$D51="NC","NC",IF($H$63="CT","C",'P05'!$D51))))</f>
        <v>C</v>
      </c>
      <c r="M63" s="18" t="str">
        <f>IF('P06'!$D51="NT","NT",IF($H$63="NCT","NC",IF('P06'!$D51="NC","NC",IF($H$63="CT","C",'P06'!$D51))))</f>
        <v>C</v>
      </c>
      <c r="N63" s="18" t="str">
        <f>IF('P07'!$D51="NT","NT",IF($H$63="NCT","NC",IF('P07'!$D51="NC","NC",IF($H$63="CT","C",'P07'!$D51))))</f>
        <v>C</v>
      </c>
      <c r="O63" s="18" t="str">
        <f>IF('P08'!$D51="NT","NT",IF($H$63="NCT","NC",IF('P08'!$D51="NC","NC",IF($H$63="CT","C",'P08'!$D51))))</f>
        <v>C</v>
      </c>
      <c r="P63" s="18" t="str">
        <f>IF('P09'!$D51="NT","NT",IF($H$63="NCT","NC",IF('P09'!$D51="NC","NC",IF($H$63="CT","C",'P09'!$D51))))</f>
        <v>C</v>
      </c>
      <c r="Q63" s="18" t="str">
        <f>IF('P10'!$D51="NT","NT",IF($H$63="NCT","NC",IF('P10'!$D51="NC","NC",IF($H$63="CT","C",'P10'!$D51))))</f>
        <v>C</v>
      </c>
      <c r="R63" s="18" t="str">
        <f>IF('P11'!$D51="NT","NT",IF($H$63="NCT","NC",IF('P11'!$D51="NC","NC",IF($H$63="CT","C",'P11'!$D51))))</f>
        <v>C</v>
      </c>
      <c r="S63" s="18" t="str">
        <f>IF('P12'!$D51="NT","NT",IF($H$63="NCT","NC",IF('P12'!$D51="NC","NC",IF($H$63="CT","C",'P12'!$D51))))</f>
        <v>C</v>
      </c>
      <c r="T63" s="18" t="str">
        <f>IF('P13'!$D51="NT","NT",IF($H$63="NCT","NC",IF('P13'!$D51="NC","NC",IF($H$63="CT","C",'P13'!$D51))))</f>
        <v>C</v>
      </c>
      <c r="U63" s="18" t="str">
        <f>IF('P14'!$D51="NT","NT",IF($H$63="NCT","NC",IF('P14'!$D51="NC","NC",IF($H$63="CT","C",'P14'!$D51))))</f>
        <v>NC</v>
      </c>
      <c r="V63" s="18" t="str">
        <f>IF('P15'!$D51="NT","NT",IF($H$63="NCT","NC",IF('P15'!$D51="NC","NC",IF($H$63="CT","C",'P15'!$D51))))</f>
        <v>C</v>
      </c>
      <c r="W63" s="57"/>
    </row>
    <row r="64" spans="1:23" ht="42.75">
      <c r="A64" s="119"/>
      <c r="B64" s="47" t="s">
        <v>134</v>
      </c>
      <c r="C64" s="48" t="s">
        <v>135</v>
      </c>
      <c r="D64" s="47" t="str">
        <f t="shared" si="8"/>
        <v>NA</v>
      </c>
      <c r="E64" s="42">
        <f t="shared" si="15"/>
        <v>0</v>
      </c>
      <c r="F64" s="63">
        <f t="shared" si="16"/>
        <v>0</v>
      </c>
      <c r="G64" s="49">
        <f t="shared" si="17"/>
        <v>15</v>
      </c>
      <c r="H64" s="18" t="str">
        <f>'P01'!$D52</f>
        <v>NA</v>
      </c>
      <c r="I64" s="18" t="str">
        <f>IF('P02'!$D52="NT","NT",IF($H$64="NCT","NC",IF('P02'!$D52="NC","NC",IF($H$64="CT","C",'P02'!$D52))))</f>
        <v>NA</v>
      </c>
      <c r="J64" s="18" t="str">
        <f>IF('P03'!$D52="NT","NT",IF($H$64="NCT","NC",IF('P03'!$D52="NC","NC",IF($H$64="CT","C",'P03'!$D52))))</f>
        <v>NA</v>
      </c>
      <c r="K64" s="18" t="str">
        <f>IF('P04'!$D52="NT","NT",IF($H$64="NCT","NC",IF('P04'!$D52="NC","NC",IF($H$64="CT","C",'P04'!$D52))))</f>
        <v>NA</v>
      </c>
      <c r="L64" s="18" t="str">
        <f>IF('P05'!$D52="NT","NT",IF($H$64="NCT","NC",IF('P05'!$D52="NC","NC",IF($H$64="CT","C",'P05'!$D52))))</f>
        <v>NA</v>
      </c>
      <c r="M64" s="18" t="str">
        <f>IF('P06'!$D52="NT","NT",IF($H$64="NCT","NC",IF('P06'!$D52="NC","NC",IF($H$64="CT","C",'P06'!$D52))))</f>
        <v>NA</v>
      </c>
      <c r="N64" s="18" t="str">
        <f>IF('P07'!$D52="NT","NT",IF($H$64="NCT","NC",IF('P07'!$D52="NC","NC",IF($H$64="CT","C",'P07'!$D52))))</f>
        <v>NA</v>
      </c>
      <c r="O64" s="18" t="str">
        <f>IF('P08'!$D52="NT","NT",IF($H$64="NCT","NC",IF('P08'!$D52="NC","NC",IF($H$64="CT","C",'P08'!$D52))))</f>
        <v>NA</v>
      </c>
      <c r="P64" s="18" t="str">
        <f>IF('P09'!$D52="NT","NT",IF($H$64="NCT","NC",IF('P09'!$D52="NC","NC",IF($H$64="CT","C",'P09'!$D52))))</f>
        <v>NA</v>
      </c>
      <c r="Q64" s="18" t="str">
        <f>IF('P10'!$D52="NT","NT",IF($H$64="NCT","NC",IF('P10'!$D52="NC","NC",IF($H$64="CT","C",'P10'!$D52))))</f>
        <v>NA</v>
      </c>
      <c r="R64" s="18" t="str">
        <f>IF('P11'!$D52="NT","NT",IF($H$64="NCT","NC",IF('P11'!$D52="NC","NC",IF($H$64="CT","C",'P11'!$D52))))</f>
        <v>NA</v>
      </c>
      <c r="S64" s="18" t="str">
        <f>IF('P12'!$D52="NT","NT",IF($H$64="NCT","NC",IF('P12'!$D52="NC","NC",IF($H$64="CT","C",'P12'!$D52))))</f>
        <v>NA</v>
      </c>
      <c r="T64" s="18" t="str">
        <f>IF('P13'!$D52="NT","NT",IF($H$64="NCT","NC",IF('P13'!$D52="NC","NC",IF($H$64="CT","C",'P13'!$D52))))</f>
        <v>NA</v>
      </c>
      <c r="U64" s="18" t="str">
        <f>IF('P14'!$D52="NT","NT",IF($H$64="NCT","NC",IF('P14'!$D52="NC","NC",IF($H$64="CT","C",'P14'!$D52))))</f>
        <v>NA</v>
      </c>
      <c r="V64" s="18" t="str">
        <f>IF('P15'!$D52="NT","NT",IF($H$64="NCT","NC",IF('P15'!$D52="NC","NC",IF($H$64="CT","C",'P15'!$D52))))</f>
        <v>NA</v>
      </c>
      <c r="W64" s="57"/>
    </row>
    <row r="65" spans="1:23" ht="42.75">
      <c r="A65" s="119"/>
      <c r="B65" s="47" t="s">
        <v>136</v>
      </c>
      <c r="C65" s="48" t="s">
        <v>137</v>
      </c>
      <c r="D65" s="47" t="str">
        <f t="shared" si="8"/>
        <v>NA</v>
      </c>
      <c r="E65" s="42">
        <f t="shared" si="15"/>
        <v>0</v>
      </c>
      <c r="F65" s="63">
        <f t="shared" si="16"/>
        <v>0</v>
      </c>
      <c r="G65" s="49">
        <f t="shared" si="17"/>
        <v>15</v>
      </c>
      <c r="H65" s="18" t="str">
        <f>'P01'!$D53</f>
        <v>NA</v>
      </c>
      <c r="I65" s="18" t="str">
        <f>IF('P02'!$D53="NT","NT",IF($H$65="NCT","NC",IF('P02'!$D53="NC","NC",IF($H$65="CT","C",'P02'!$D53))))</f>
        <v>NA</v>
      </c>
      <c r="J65" s="18" t="str">
        <f>IF('P03'!$D53="NT","NT",IF($H$65="NCT","NC",IF('P03'!$D53="NC","NC",IF($H$65="CT","C",'P03'!$D53))))</f>
        <v>NA</v>
      </c>
      <c r="K65" s="18" t="str">
        <f>IF('P04'!$D53="NT","NT",IF($H$65="NCT","NC",IF('P04'!$D53="NC","NC",IF($H$65="CT","C",'P04'!$D53))))</f>
        <v>NA</v>
      </c>
      <c r="L65" s="18" t="str">
        <f>IF('P05'!$D53="NT","NT",IF($H$65="NCT","NC",IF('P05'!$D53="NC","NC",IF($H$65="CT","C",'P05'!$D53))))</f>
        <v>NA</v>
      </c>
      <c r="M65" s="18" t="str">
        <f>IF('P06'!$D53="NT","NT",IF($H$65="NCT","NC",IF('P06'!$D53="NC","NC",IF($H$65="CT","C",'P06'!$D53))))</f>
        <v>NA</v>
      </c>
      <c r="N65" s="18" t="str">
        <f>IF('P07'!$D53="NT","NT",IF($H$65="NCT","NC",IF('P07'!$D53="NC","NC",IF($H$65="CT","C",'P07'!$D53))))</f>
        <v>NA</v>
      </c>
      <c r="O65" s="18" t="str">
        <f>IF('P08'!$D53="NT","NT",IF($H$65="NCT","NC",IF('P08'!$D53="NC","NC",IF($H$65="CT","C",'P08'!$D53))))</f>
        <v>NA</v>
      </c>
      <c r="P65" s="18" t="str">
        <f>IF('P09'!$D53="NT","NT",IF($H$65="NCT","NC",IF('P09'!$D53="NC","NC",IF($H$65="CT","C",'P09'!$D53))))</f>
        <v>NA</v>
      </c>
      <c r="Q65" s="18" t="str">
        <f>IF('P10'!$D53="NT","NT",IF($H$65="NCT","NC",IF('P10'!$D53="NC","NC",IF($H$65="CT","C",'P10'!$D53))))</f>
        <v>NA</v>
      </c>
      <c r="R65" s="18" t="str">
        <f>IF('P11'!$D53="NT","NT",IF($H$65="NCT","NC",IF('P11'!$D53="NC","NC",IF($H$65="CT","C",'P11'!$D53))))</f>
        <v>NA</v>
      </c>
      <c r="S65" s="18" t="str">
        <f>IF('P12'!$D53="NT","NT",IF($H$65="NCT","NC",IF('P12'!$D53="NC","NC",IF($H$65="CT","C",'P12'!$D53))))</f>
        <v>NA</v>
      </c>
      <c r="T65" s="18" t="str">
        <f>IF('P13'!$D53="NT","NT",IF($H$65="NCT","NC",IF('P13'!$D53="NC","NC",IF($H$65="CT","C",'P13'!$D53))))</f>
        <v>NA</v>
      </c>
      <c r="U65" s="18" t="str">
        <f>IF('P14'!$D53="NT","NT",IF($H$65="NCT","NC",IF('P14'!$D53="NC","NC",IF($H$65="CT","C",'P14'!$D53))))</f>
        <v>NA</v>
      </c>
      <c r="V65" s="18" t="str">
        <f>IF('P15'!$D53="NT","NT",IF($H$65="NCT","NC",IF('P15'!$D53="NC","NC",IF($H$65="CT","C",'P15'!$D53))))</f>
        <v>NA</v>
      </c>
      <c r="W65" s="57"/>
    </row>
    <row r="66" spans="1:23" ht="42.75">
      <c r="A66" s="119"/>
      <c r="B66" s="47" t="s">
        <v>138</v>
      </c>
      <c r="C66" s="48" t="s">
        <v>139</v>
      </c>
      <c r="D66" s="47" t="str">
        <f t="shared" si="8"/>
        <v>NC</v>
      </c>
      <c r="E66" s="42">
        <f t="shared" si="15"/>
        <v>0</v>
      </c>
      <c r="F66" s="63">
        <f t="shared" si="16"/>
        <v>15</v>
      </c>
      <c r="G66" s="49">
        <f t="shared" si="17"/>
        <v>0</v>
      </c>
      <c r="H66" s="18" t="str">
        <f>'P01'!$D54</f>
        <v>NCT</v>
      </c>
      <c r="I66" s="18" t="str">
        <f>IF('P02'!$D54="NT","NT",IF($H$66="NCT","NC",IF('P02'!$D54="NC","NC",IF($H$66="CT","C",'P02'!$D54))))</f>
        <v>NC</v>
      </c>
      <c r="J66" s="18" t="str">
        <f>IF('P03'!$D54="NT","NT",IF($H$66="NCT","NC",IF('P03'!$D54="NC","NC",IF($H$66="CT","C",'P03'!$D54))))</f>
        <v>NC</v>
      </c>
      <c r="K66" s="18" t="str">
        <f>IF('P04'!$D54="NT","NT",IF($H$66="NCT","NC",IF('P04'!$D54="NC","NC",IF($H$66="CT","C",'P04'!$D54))))</f>
        <v>NC</v>
      </c>
      <c r="L66" s="18" t="str">
        <f>IF('P05'!$D54="NT","NT",IF($H$66="NCT","NC",IF('P05'!$D54="NC","NC",IF($H$66="CT","C",'P05'!$D54))))</f>
        <v>NC</v>
      </c>
      <c r="M66" s="18" t="str">
        <f>IF('P06'!$D54="NT","NT",IF($H$66="NCT","NC",IF('P06'!$D54="NC","NC",IF($H$66="CT","C",'P06'!$D54))))</f>
        <v>NC</v>
      </c>
      <c r="N66" s="18" t="str">
        <f>IF('P07'!$D54="NT","NT",IF($H$66="NCT","NC",IF('P07'!$D54="NC","NC",IF($H$66="CT","C",'P07'!$D54))))</f>
        <v>NC</v>
      </c>
      <c r="O66" s="18" t="str">
        <f>IF('P08'!$D54="NT","NT",IF($H$66="NCT","NC",IF('P08'!$D54="NC","NC",IF($H$66="CT","C",'P08'!$D54))))</f>
        <v>NC</v>
      </c>
      <c r="P66" s="18" t="str">
        <f>IF('P09'!$D54="NT","NT",IF($H$66="NCT","NC",IF('P09'!$D54="NC","NC",IF($H$66="CT","C",'P09'!$D54))))</f>
        <v>NC</v>
      </c>
      <c r="Q66" s="18" t="str">
        <f>IF('P10'!$D54="NT","NT",IF($H$66="NCT","NC",IF('P10'!$D54="NC","NC",IF($H$66="CT","C",'P10'!$D54))))</f>
        <v>NC</v>
      </c>
      <c r="R66" s="18" t="str">
        <f>IF('P11'!$D54="NT","NT",IF($H$66="NCT","NC",IF('P11'!$D54="NC","NC",IF($H$66="CT","C",'P11'!$D54))))</f>
        <v>NC</v>
      </c>
      <c r="S66" s="18" t="str">
        <f>IF('P12'!$D54="NT","NT",IF($H$66="NCT","NC",IF('P12'!$D54="NC","NC",IF($H$66="CT","C",'P12'!$D54))))</f>
        <v>NC</v>
      </c>
      <c r="T66" s="18" t="str">
        <f>IF('P13'!$D54="NT","NT",IF($H$66="NCT","NC",IF('P13'!$D54="NC","NC",IF($H$66="CT","C",'P13'!$D54))))</f>
        <v>NC</v>
      </c>
      <c r="U66" s="18" t="str">
        <f>IF('P14'!$D54="NT","NT",IF($H$66="NCT","NC",IF('P14'!$D54="NC","NC",IF($H$66="CT","C",'P14'!$D54))))</f>
        <v>NC</v>
      </c>
      <c r="V66" s="18" t="str">
        <f>IF('P15'!$D54="NT","NT",IF($H$66="NCT","NC",IF('P15'!$D54="NC","NC",IF($H$66="CT","C",'P15'!$D54))))</f>
        <v>NC</v>
      </c>
      <c r="W66" s="57"/>
    </row>
    <row r="67" spans="1:23" ht="28.5">
      <c r="A67" s="119"/>
      <c r="B67" s="47" t="s">
        <v>140</v>
      </c>
      <c r="C67" s="48" t="s">
        <v>141</v>
      </c>
      <c r="D67" s="47" t="str">
        <f t="shared" si="8"/>
        <v>NA</v>
      </c>
      <c r="E67" s="42">
        <f t="shared" si="15"/>
        <v>0</v>
      </c>
      <c r="F67" s="63">
        <f t="shared" si="16"/>
        <v>0</v>
      </c>
      <c r="G67" s="49">
        <f t="shared" si="17"/>
        <v>15</v>
      </c>
      <c r="H67" s="18" t="str">
        <f>'P01'!$D55</f>
        <v>NA</v>
      </c>
      <c r="I67" s="18" t="str">
        <f>IF('P02'!$D55="NT","NT",IF($H$67="NCT","NC",IF('P02'!$D55="NC","NC",IF($H$67="CT","C",'P02'!$D55))))</f>
        <v>NA</v>
      </c>
      <c r="J67" s="18" t="str">
        <f>IF('P03'!$D55="NT","NT",IF($H$67="NCT","NC",IF('P03'!$D55="NC","NC",IF($H$67="CT","C",'P03'!$D55))))</f>
        <v>NA</v>
      </c>
      <c r="K67" s="18" t="str">
        <f>IF('P04'!$D55="NT","NT",IF($H$67="NCT","NC",IF('P04'!$D55="NC","NC",IF($H$67="CT","C",'P04'!$D55))))</f>
        <v>NA</v>
      </c>
      <c r="L67" s="18" t="str">
        <f>IF('P05'!$D55="NT","NT",IF($H$67="NCT","NC",IF('P05'!$D55="NC","NC",IF($H$67="CT","C",'P05'!$D55))))</f>
        <v>NA</v>
      </c>
      <c r="M67" s="18" t="str">
        <f>IF('P06'!$D55="NT","NT",IF($H$67="NCT","NC",IF('P06'!$D55="NC","NC",IF($H$67="CT","C",'P06'!$D55))))</f>
        <v>NA</v>
      </c>
      <c r="N67" s="18" t="str">
        <f>IF('P07'!$D55="NT","NT",IF($H$67="NCT","NC",IF('P07'!$D55="NC","NC",IF($H$67="CT","C",'P07'!$D55))))</f>
        <v>NA</v>
      </c>
      <c r="O67" s="18" t="str">
        <f>IF('P08'!$D55="NT","NT",IF($H$67="NCT","NC",IF('P08'!$D55="NC","NC",IF($H$67="CT","C",'P08'!$D55))))</f>
        <v>NA</v>
      </c>
      <c r="P67" s="18" t="str">
        <f>IF('P09'!$D55="NT","NT",IF($H$67="NCT","NC",IF('P09'!$D55="NC","NC",IF($H$67="CT","C",'P09'!$D55))))</f>
        <v>NA</v>
      </c>
      <c r="Q67" s="18" t="str">
        <f>IF('P10'!$D55="NT","NT",IF($H$67="NCT","NC",IF('P10'!$D55="NC","NC",IF($H$67="CT","C",'P10'!$D55))))</f>
        <v>NA</v>
      </c>
      <c r="R67" s="18" t="str">
        <f>IF('P11'!$D55="NT","NT",IF($H$67="NCT","NC",IF('P11'!$D55="NC","NC",IF($H$67="CT","C",'P11'!$D55))))</f>
        <v>NA</v>
      </c>
      <c r="S67" s="18" t="str">
        <f>IF('P12'!$D55="NT","NT",IF($H$67="NCT","NC",IF('P12'!$D55="NC","NC",IF($H$67="CT","C",'P12'!$D55))))</f>
        <v>NA</v>
      </c>
      <c r="T67" s="18" t="str">
        <f>IF('P13'!$D55="NT","NT",IF($H$67="NCT","NC",IF('P13'!$D55="NC","NC",IF($H$67="CT","C",'P13'!$D55))))</f>
        <v>NA</v>
      </c>
      <c r="U67" s="18" t="str">
        <f>IF('P14'!$D55="NT","NT",IF($H$67="NCT","NC",IF('P14'!$D55="NC","NC",IF($H$67="CT","C",'P14'!$D55))))</f>
        <v>NA</v>
      </c>
      <c r="V67" s="18" t="str">
        <f>IF('P15'!$D55="NT","NT",IF($H$67="NCT","NC",IF('P15'!$D55="NC","NC",IF($H$67="CT","C",'P15'!$D55))))</f>
        <v>NA</v>
      </c>
      <c r="W67" s="57"/>
    </row>
    <row r="68" spans="1:23">
      <c r="A68" s="39"/>
      <c r="B68" s="36"/>
      <c r="C68" s="36"/>
      <c r="D68" s="37"/>
      <c r="E68" s="40">
        <f>SUM(E58:E67)</f>
        <v>70</v>
      </c>
      <c r="F68" s="41">
        <f>SUM(F58:F67)</f>
        <v>31</v>
      </c>
      <c r="G68" s="50">
        <f>SUM(G58:G67)</f>
        <v>45</v>
      </c>
      <c r="H68" s="36"/>
      <c r="I68" s="36"/>
      <c r="J68" s="36"/>
      <c r="K68" s="36"/>
      <c r="L68" s="36"/>
      <c r="M68" s="36"/>
      <c r="N68" s="36"/>
      <c r="O68" s="36"/>
      <c r="P68" s="36"/>
      <c r="Q68" s="36"/>
      <c r="R68" s="36"/>
      <c r="S68" s="36"/>
      <c r="T68" s="36"/>
      <c r="U68" s="36"/>
      <c r="V68" s="36"/>
      <c r="W68" s="57"/>
    </row>
    <row r="69" spans="1:23" ht="45" customHeight="1">
      <c r="A69" s="118" t="s">
        <v>142</v>
      </c>
      <c r="B69" s="47" t="s">
        <v>143</v>
      </c>
      <c r="C69" s="48" t="s">
        <v>144</v>
      </c>
      <c r="D69" s="47" t="str">
        <f t="shared" si="8"/>
        <v>NC</v>
      </c>
      <c r="E69" s="42">
        <f>COUNTIF(H69:V69,"C")</f>
        <v>0</v>
      </c>
      <c r="F69" s="63">
        <f>COUNTIF(H69:V69,"NC")+COUNTIF(H69:V69,"NCT")</f>
        <v>15</v>
      </c>
      <c r="G69" s="49">
        <f>COUNTIF(H69:V69,"NA")</f>
        <v>0</v>
      </c>
      <c r="H69" s="18" t="str">
        <f>'P01'!$D56</f>
        <v>NCT</v>
      </c>
      <c r="I69" s="18" t="str">
        <f>IF('P02'!$D56="NT","NT",IF($H$69="NCT","NC",IF('P02'!$D56="NC","NC",IF($H$69="CT","C",'P02'!$D56))))</f>
        <v>NC</v>
      </c>
      <c r="J69" s="18" t="str">
        <f>IF('P03'!$D56="NT","NT",IF($H$69="NCT","NC",IF('P03'!$D56="NC","NC",IF($H$69="CT","C",'P03'!$D56))))</f>
        <v>NC</v>
      </c>
      <c r="K69" s="18" t="str">
        <f>IF('P04'!$D56="NT","NT",IF($H$69="NCT","NC",IF('P04'!$D56="NC","NC",IF($H$69="CT","C",'P04'!$D56))))</f>
        <v>NC</v>
      </c>
      <c r="L69" s="18" t="str">
        <f>IF('P05'!$D56="NT","NT",IF($H$69="NCT","NC",IF('P05'!$D56="NC","NC",IF($H$69="CT","C",'P05'!$D56))))</f>
        <v>NC</v>
      </c>
      <c r="M69" s="18" t="str">
        <f>IF('P06'!$D56="NT","NT",IF($H$69="NCT","NC",IF('P06'!$D56="NC","NC",IF($H$69="CT","C",'P06'!$D56))))</f>
        <v>NC</v>
      </c>
      <c r="N69" s="18" t="str">
        <f>IF('P07'!$D56="NT","NT",IF($H$69="NCT","NC",IF('P07'!$D56="NC","NC",IF($H$69="CT","C",'P07'!$D56))))</f>
        <v>NC</v>
      </c>
      <c r="O69" s="18" t="str">
        <f>IF('P08'!$D56="NT","NT",IF($H$69="NCT","NC",IF('P08'!$D56="NC","NC",IF($H$69="CT","C",'P08'!$D56))))</f>
        <v>NC</v>
      </c>
      <c r="P69" s="18" t="str">
        <f>IF('P09'!$D56="NT","NT",IF($H$69="NCT","NC",IF('P09'!$D56="NC","NC",IF($H$69="CT","C",'P09'!$D56))))</f>
        <v>NC</v>
      </c>
      <c r="Q69" s="18" t="str">
        <f>IF('P10'!$D56="NT","NT",IF($H$69="NCT","NC",IF('P10'!$D56="NC","NC",IF($H$69="CT","C",'P10'!$D56))))</f>
        <v>NC</v>
      </c>
      <c r="R69" s="18" t="str">
        <f>IF('P11'!$D56="NT","NT",IF($H$69="NCT","NC",IF('P11'!$D56="NC","NC",IF($H$69="CT","C",'P11'!$D56))))</f>
        <v>NC</v>
      </c>
      <c r="S69" s="18" t="str">
        <f>IF('P12'!$D56="NT","NT",IF($H$69="NCT","NC",IF('P12'!$D56="NC","NC",IF($H$69="CT","C",'P12'!$D56))))</f>
        <v>NC</v>
      </c>
      <c r="T69" s="18" t="str">
        <f>IF('P13'!$D56="NT","NT",IF($H$69="NCT","NC",IF('P13'!$D56="NC","NC",IF($H$69="CT","C",'P13'!$D56))))</f>
        <v>NC</v>
      </c>
      <c r="U69" s="18" t="str">
        <f>IF('P14'!$D56="NT","NT",IF($H$69="NCT","NC",IF('P14'!$D56="NC","NC",IF($H$69="CT","C",'P14'!$D56))))</f>
        <v>NC</v>
      </c>
      <c r="V69" s="18" t="str">
        <f>IF('P15'!$D56="NT","NT",IF($H$69="NCT","NC",IF('P15'!$D56="NC","NC",IF($H$69="CT","C",'P15'!$D56))))</f>
        <v>NC</v>
      </c>
      <c r="W69" s="57"/>
    </row>
    <row r="70" spans="1:23" ht="42.75">
      <c r="A70" s="119"/>
      <c r="B70" s="47" t="s">
        <v>145</v>
      </c>
      <c r="C70" s="48" t="s">
        <v>146</v>
      </c>
      <c r="D70" s="47" t="str">
        <f t="shared" si="8"/>
        <v>C</v>
      </c>
      <c r="E70" s="42">
        <f>COUNTIF(H70:V70,"C")</f>
        <v>14</v>
      </c>
      <c r="F70" s="63">
        <f>COUNTIF(H70:V70,"NC")+COUNTIF(H70:V70,"NCT")</f>
        <v>0</v>
      </c>
      <c r="G70" s="49">
        <f>COUNTIF(H70:V70,"NA")</f>
        <v>0</v>
      </c>
      <c r="H70" s="18" t="str">
        <f>'P01'!$D57</f>
        <v>CT</v>
      </c>
      <c r="I70" s="18" t="str">
        <f>IF('P02'!$D57="NT","NT",IF($H$70="NCT","NC",IF('P02'!$D57="NC","NC",IF($H$70="CT","C",'P02'!$D57))))</f>
        <v>C</v>
      </c>
      <c r="J70" s="18" t="str">
        <f>IF('P03'!$D57="NT","NT",IF($H$70="NCT","NC",IF('P03'!$D57="NC","NC",IF($H$70="CT","C",'P03'!$D57))))</f>
        <v>C</v>
      </c>
      <c r="K70" s="18" t="str">
        <f>IF('P04'!$D57="NT","NT",IF($H$70="NCT","NC",IF('P04'!$D57="NC","NC",IF($H$70="CT","C",'P04'!$D57))))</f>
        <v>C</v>
      </c>
      <c r="L70" s="18" t="str">
        <f>IF('P05'!$D57="NT","NT",IF($H$70="NCT","NC",IF('P05'!$D57="NC","NC",IF($H$70="CT","C",'P05'!$D57))))</f>
        <v>C</v>
      </c>
      <c r="M70" s="18" t="str">
        <f>IF('P06'!$D57="NT","NT",IF($H$70="NCT","NC",IF('P06'!$D57="NC","NC",IF($H$70="CT","C",'P06'!$D57))))</f>
        <v>C</v>
      </c>
      <c r="N70" s="18" t="str">
        <f>IF('P07'!$D57="NT","NT",IF($H$70="NCT","NC",IF('P07'!$D57="NC","NC",IF($H$70="CT","C",'P07'!$D57))))</f>
        <v>C</v>
      </c>
      <c r="O70" s="18" t="str">
        <f>IF('P08'!$D57="NT","NT",IF($H$70="NCT","NC",IF('P08'!$D57="NC","NC",IF($H$70="CT","C",'P08'!$D57))))</f>
        <v>C</v>
      </c>
      <c r="P70" s="18" t="str">
        <f>IF('P09'!$D57="NT","NT",IF($H$70="NCT","NC",IF('P09'!$D57="NC","NC",IF($H$70="CT","C",'P09'!$D57))))</f>
        <v>C</v>
      </c>
      <c r="Q70" s="18" t="str">
        <f>IF('P10'!$D57="NT","NT",IF($H$70="NCT","NC",IF('P10'!$D57="NC","NC",IF($H$70="CT","C",'P10'!$D57))))</f>
        <v>C</v>
      </c>
      <c r="R70" s="18" t="str">
        <f>IF('P11'!$D57="NT","NT",IF($H$70="NCT","NC",IF('P11'!$D57="NC","NC",IF($H$70="CT","C",'P11'!$D57))))</f>
        <v>C</v>
      </c>
      <c r="S70" s="18" t="str">
        <f>IF('P12'!$D57="NT","NT",IF($H$70="NCT","NC",IF('P12'!$D57="NC","NC",IF($H$70="CT","C",'P12'!$D57))))</f>
        <v>C</v>
      </c>
      <c r="T70" s="18" t="str">
        <f>IF('P13'!$D57="NT","NT",IF($H$70="NCT","NC",IF('P13'!$D57="NC","NC",IF($H$70="CT","C",'P13'!$D57))))</f>
        <v>C</v>
      </c>
      <c r="U70" s="18" t="str">
        <f>IF('P14'!$D57="NT","NT",IF($H$70="NCT","NC",IF('P14'!$D57="NC","NC",IF($H$70="CT","C",'P14'!$D57))))</f>
        <v>C</v>
      </c>
      <c r="V70" s="18" t="str">
        <f>IF('P15'!$D57="NT","NT",IF($H$70="NCT","NC",IF('P15'!$D57="NC","NC",IF($H$70="CT","C",'P15'!$D57))))</f>
        <v>C</v>
      </c>
      <c r="W70" s="57"/>
    </row>
    <row r="71" spans="1:23" ht="28.5">
      <c r="A71" s="119"/>
      <c r="B71" s="47" t="s">
        <v>147</v>
      </c>
      <c r="C71" s="48" t="s">
        <v>148</v>
      </c>
      <c r="D71" s="47" t="str">
        <f t="shared" si="8"/>
        <v>NC</v>
      </c>
      <c r="E71" s="42">
        <f>COUNTIF(H71:V71,"C")</f>
        <v>0</v>
      </c>
      <c r="F71" s="63">
        <f>COUNTIF(H71:V71,"NC")+COUNTIF(H71:V71,"NCT")</f>
        <v>15</v>
      </c>
      <c r="G71" s="49">
        <f>COUNTIF(H71:V71,"NA")</f>
        <v>0</v>
      </c>
      <c r="H71" s="18" t="str">
        <f>'P01'!$D58</f>
        <v>NCT</v>
      </c>
      <c r="I71" s="18" t="str">
        <f>IF('P02'!$D58="NT","NT",IF($H$71="NCT","NC",IF('P02'!$D58="NC","NC",IF($H$71="CT","C",'P02'!$D58))))</f>
        <v>NC</v>
      </c>
      <c r="J71" s="18" t="str">
        <f>IF('P03'!$D58="NT","NT",IF($H$71="NCT","NC",IF('P03'!$D58="NC","NC",IF($H$71="CT","C",'P03'!$D58))))</f>
        <v>NC</v>
      </c>
      <c r="K71" s="18" t="str">
        <f>IF('P04'!$D58="NT","NT",IF($H$71="NCT","NC",IF('P04'!$D58="NC","NC",IF($H$71="CT","C",'P04'!$D58))))</f>
        <v>NC</v>
      </c>
      <c r="L71" s="18" t="str">
        <f>IF('P05'!$D58="NT","NT",IF($H$71="NCT","NC",IF('P05'!$D58="NC","NC",IF($H$71="CT","C",'P05'!$D58))))</f>
        <v>NC</v>
      </c>
      <c r="M71" s="18" t="str">
        <f>IF('P06'!$D58="NT","NT",IF($H$71="NCT","NC",IF('P06'!$D58="NC","NC",IF($H$71="CT","C",'P06'!$D58))))</f>
        <v>NC</v>
      </c>
      <c r="N71" s="18" t="str">
        <f>IF('P07'!$D58="NT","NT",IF($H$71="NCT","NC",IF('P07'!$D58="NC","NC",IF($H$71="CT","C",'P07'!$D58))))</f>
        <v>NC</v>
      </c>
      <c r="O71" s="18" t="str">
        <f>IF('P08'!$D58="NT","NT",IF($H$71="NCT","NC",IF('P08'!$D58="NC","NC",IF($H$71="CT","C",'P08'!$D58))))</f>
        <v>NC</v>
      </c>
      <c r="P71" s="18" t="str">
        <f>IF('P09'!$D58="NT","NT",IF($H$71="NCT","NC",IF('P09'!$D58="NC","NC",IF($H$71="CT","C",'P09'!$D58))))</f>
        <v>NC</v>
      </c>
      <c r="Q71" s="18" t="str">
        <f>IF('P10'!$D58="NT","NT",IF($H$71="NCT","NC",IF('P10'!$D58="NC","NC",IF($H$71="CT","C",'P10'!$D58))))</f>
        <v>NC</v>
      </c>
      <c r="R71" s="18" t="str">
        <f>IF('P11'!$D58="NT","NT",IF($H$71="NCT","NC",IF('P11'!$D58="NC","NC",IF($H$71="CT","C",'P11'!$D58))))</f>
        <v>NC</v>
      </c>
      <c r="S71" s="18" t="str">
        <f>IF('P12'!$D58="NT","NT",IF($H$71="NCT","NC",IF('P12'!$D58="NC","NC",IF($H$71="CT","C",'P12'!$D58))))</f>
        <v>NC</v>
      </c>
      <c r="T71" s="18" t="str">
        <f>IF('P13'!$D58="NT","NT",IF($H$71="NCT","NC",IF('P13'!$D58="NC","NC",IF($H$71="CT","C",'P13'!$D58))))</f>
        <v>NC</v>
      </c>
      <c r="U71" s="18" t="str">
        <f>IF('P14'!$D58="NT","NT",IF($H$71="NCT","NC",IF('P14'!$D58="NC","NC",IF($H$71="CT","C",'P14'!$D58))))</f>
        <v>NC</v>
      </c>
      <c r="V71" s="18" t="str">
        <f>IF('P15'!$D58="NT","NT",IF($H$71="NCT","NC",IF('P15'!$D58="NC","NC",IF($H$71="CT","C",'P15'!$D58))))</f>
        <v>NC</v>
      </c>
      <c r="W71" s="57"/>
    </row>
    <row r="72" spans="1:23" ht="28.5">
      <c r="A72" s="119"/>
      <c r="B72" s="47" t="s">
        <v>149</v>
      </c>
      <c r="C72" s="48" t="s">
        <v>150</v>
      </c>
      <c r="D72" s="47" t="str">
        <f t="shared" si="8"/>
        <v>NA</v>
      </c>
      <c r="E72" s="42">
        <f>COUNTIF(H72:V72,"C")</f>
        <v>0</v>
      </c>
      <c r="F72" s="63">
        <f>COUNTIF(H72:V72,"NC")+COUNTIF(H72:V72,"NCT")</f>
        <v>0</v>
      </c>
      <c r="G72" s="49">
        <f>COUNTIF(H72:V72,"NA")</f>
        <v>15</v>
      </c>
      <c r="H72" s="18" t="str">
        <f>'P01'!$D59</f>
        <v>NA</v>
      </c>
      <c r="I72" s="18" t="str">
        <f>IF('P02'!$D59="NT","NT",IF($H$72="NCT","NC",IF('P02'!$D59="NC","NC",IF($H$72="CT","C",'P02'!$D59))))</f>
        <v>NA</v>
      </c>
      <c r="J72" s="18" t="str">
        <f>IF('P03'!$D59="NT","NT",IF($H$72="NCT","NC",IF('P03'!$D59="NC","NC",IF($H$72="CT","C",'P03'!$D59))))</f>
        <v>NA</v>
      </c>
      <c r="K72" s="18" t="str">
        <f>IF('P04'!$D59="NT","NT",IF($H$72="NCT","NC",IF('P04'!$D59="NC","NC",IF($H$72="CT","C",'P04'!$D59))))</f>
        <v>NA</v>
      </c>
      <c r="L72" s="18" t="str">
        <f>IF('P05'!$D59="NT","NT",IF($H$72="NCT","NC",IF('P05'!$D59="NC","NC",IF($H$72="CT","C",'P05'!$D59))))</f>
        <v>NA</v>
      </c>
      <c r="M72" s="18" t="str">
        <f>IF('P06'!$D59="NT","NT",IF($H$72="NCT","NC",IF('P06'!$D59="NC","NC",IF($H$72="CT","C",'P06'!$D59))))</f>
        <v>NA</v>
      </c>
      <c r="N72" s="18" t="str">
        <f>IF('P07'!$D59="NT","NT",IF($H$72="NCT","NC",IF('P07'!$D59="NC","NC",IF($H$72="CT","C",'P07'!$D59))))</f>
        <v>NA</v>
      </c>
      <c r="O72" s="18" t="str">
        <f>IF('P08'!$D59="NT","NT",IF($H$72="NCT","NC",IF('P08'!$D59="NC","NC",IF($H$72="CT","C",'P08'!$D59))))</f>
        <v>NA</v>
      </c>
      <c r="P72" s="18" t="str">
        <f>IF('P09'!$D59="NT","NT",IF($H$72="NCT","NC",IF('P09'!$D59="NC","NC",IF($H$72="CT","C",'P09'!$D59))))</f>
        <v>NA</v>
      </c>
      <c r="Q72" s="18" t="str">
        <f>IF('P10'!$D59="NT","NT",IF($H$72="NCT","NC",IF('P10'!$D59="NC","NC",IF($H$72="CT","C",'P10'!$D59))))</f>
        <v>NA</v>
      </c>
      <c r="R72" s="18" t="str">
        <f>IF('P11'!$D59="NT","NT",IF($H$72="NCT","NC",IF('P11'!$D59="NC","NC",IF($H$72="CT","C",'P11'!$D59))))</f>
        <v>NA</v>
      </c>
      <c r="S72" s="18" t="str">
        <f>IF('P12'!$D59="NT","NT",IF($H$72="NCT","NC",IF('P12'!$D59="NC","NC",IF($H$72="CT","C",'P12'!$D59))))</f>
        <v>NA</v>
      </c>
      <c r="T72" s="18" t="str">
        <f>IF('P13'!$D59="NT","NT",IF($H$72="NCT","NC",IF('P13'!$D59="NC","NC",IF($H$72="CT","C",'P13'!$D59))))</f>
        <v>NA</v>
      </c>
      <c r="U72" s="18" t="str">
        <f>IF('P14'!$D59="NT","NT",IF($H$72="NCT","NC",IF('P14'!$D59="NC","NC",IF($H$72="CT","C",'P14'!$D59))))</f>
        <v>NA</v>
      </c>
      <c r="V72" s="18" t="str">
        <f>IF('P15'!$D59="NT","NT",IF($H$72="NCT","NC",IF('P15'!$D59="NC","NC",IF($H$72="CT","C",'P15'!$D59))))</f>
        <v>NA</v>
      </c>
      <c r="W72" s="57"/>
    </row>
    <row r="73" spans="1:23">
      <c r="A73" s="39"/>
      <c r="B73" s="36"/>
      <c r="C73" s="36"/>
      <c r="D73" s="37"/>
      <c r="E73" s="40">
        <f>SUM(E69:E72)</f>
        <v>14</v>
      </c>
      <c r="F73" s="41">
        <f>SUM(F69:F72)</f>
        <v>30</v>
      </c>
      <c r="G73" s="50">
        <f>SUM(G69:G72)</f>
        <v>15</v>
      </c>
      <c r="H73" s="36"/>
      <c r="I73" s="36"/>
      <c r="J73" s="36"/>
      <c r="K73" s="36"/>
      <c r="L73" s="36"/>
      <c r="M73" s="36"/>
      <c r="N73" s="36"/>
      <c r="O73" s="36"/>
      <c r="P73" s="36"/>
      <c r="Q73" s="36"/>
      <c r="R73" s="36"/>
      <c r="S73" s="36"/>
      <c r="T73" s="36"/>
      <c r="U73" s="36"/>
      <c r="V73" s="36"/>
      <c r="W73" s="57"/>
    </row>
    <row r="74" spans="1:23" ht="45" customHeight="1">
      <c r="A74" s="118" t="s">
        <v>30</v>
      </c>
      <c r="B74" s="47" t="s">
        <v>151</v>
      </c>
      <c r="C74" s="48" t="s">
        <v>152</v>
      </c>
      <c r="D74" s="47" t="str">
        <f t="shared" si="8"/>
        <v>C</v>
      </c>
      <c r="E74" s="42">
        <f t="shared" ref="E74:E87" si="18">COUNTIF(H74:V74,"C")</f>
        <v>15</v>
      </c>
      <c r="F74" s="43">
        <f t="shared" ref="F74:F87" si="19">COUNTIF(H74:V74,"NC")</f>
        <v>0</v>
      </c>
      <c r="G74" s="49">
        <f t="shared" ref="G74:G87" si="20">COUNTIF(H74:V74,"NA")</f>
        <v>0</v>
      </c>
      <c r="H74" s="18" t="str">
        <f>'P01'!$D60</f>
        <v>C</v>
      </c>
      <c r="I74" s="18" t="str">
        <f>IF('P02'!$D60="NT","NT",IF($H$74="NCT","NC",IF('P02'!$D60="NC","NC",IF($H$74="CT","C",'P02'!$D60))))</f>
        <v>C</v>
      </c>
      <c r="J74" s="18" t="str">
        <f>IF('P03'!$D60="NT","NT",IF($H$74="NCT","NC",IF('P03'!$D60="NC","NC",IF($H$74="CT","C",'P03'!$D60))))</f>
        <v>C</v>
      </c>
      <c r="K74" s="18" t="str">
        <f>IF('P04'!$D60="NT","NT",IF($H$74="NCT","NC",IF('P04'!$D60="NC","NC",IF($H$74="CT","C",'P04'!$D60))))</f>
        <v>C</v>
      </c>
      <c r="L74" s="18" t="str">
        <f>IF('P05'!$D60="NT","NT",IF($H$74="NCT","NC",IF('P05'!$D60="NC","NC",IF($H$74="CT","C",'P05'!$D60))))</f>
        <v>C</v>
      </c>
      <c r="M74" s="18" t="str">
        <f>IF('P06'!$D60="NT","NT",IF($H$74="NCT","NC",IF('P06'!$D60="NC","NC",IF($H$74="CT","C",'P06'!$D60))))</f>
        <v>C</v>
      </c>
      <c r="N74" s="18" t="str">
        <f>IF('P07'!$D60="NT","NT",IF($H$74="NCT","NC",IF('P07'!$D60="NC","NC",IF($H$74="CT","C",'P07'!$D60))))</f>
        <v>C</v>
      </c>
      <c r="O74" s="18" t="str">
        <f>IF('P08'!$D60="NT","NT",IF($H$74="NCT","NC",IF('P08'!$D60="NC","NC",IF($H$74="CT","C",'P08'!$D60))))</f>
        <v>C</v>
      </c>
      <c r="P74" s="18" t="str">
        <f>IF('P09'!$D60="NT","NT",IF($H$74="NCT","NC",IF('P09'!$D60="NC","NC",IF($H$74="CT","C",'P09'!$D60))))</f>
        <v>C</v>
      </c>
      <c r="Q74" s="18" t="str">
        <f>IF('P10'!$D60="NT","NT",IF($H$74="NCT","NC",IF('P10'!$D60="NC","NC",IF($H$74="CT","C",'P10'!$D60))))</f>
        <v>C</v>
      </c>
      <c r="R74" s="18" t="str">
        <f>IF('P11'!$D60="NT","NT",IF($H$74="NCT","NC",IF('P11'!$D60="NC","NC",IF($H$74="CT","C",'P11'!$D60))))</f>
        <v>C</v>
      </c>
      <c r="S74" s="18" t="str">
        <f>IF('P12'!$D60="NT","NT",IF($H$74="NCT","NC",IF('P12'!$D60="NC","NC",IF($H$74="CT","C",'P12'!$D60))))</f>
        <v>C</v>
      </c>
      <c r="T74" s="18" t="str">
        <f>IF('P13'!$D60="NT","NT",IF($H$74="NCT","NC",IF('P13'!$D60="NC","NC",IF($H$74="CT","C",'P13'!$D60))))</f>
        <v>C</v>
      </c>
      <c r="U74" s="18" t="str">
        <f>IF('P14'!$D60="NT","NT",IF($H$74="NCT","NC",IF('P14'!$D60="NC","NC",IF($H$74="CT","C",'P14'!$D60))))</f>
        <v>C</v>
      </c>
      <c r="V74" s="18" t="str">
        <f>IF('P15'!$D60="NT","NT",IF($H$74="NCT","NC",IF('P15'!$D60="NC","NC",IF($H$74="CT","C",'P15'!$D60))))</f>
        <v>C</v>
      </c>
      <c r="W74" s="57"/>
    </row>
    <row r="75" spans="1:23" ht="42.75">
      <c r="A75" s="119"/>
      <c r="B75" s="47" t="s">
        <v>153</v>
      </c>
      <c r="C75" s="48" t="s">
        <v>154</v>
      </c>
      <c r="D75" s="47" t="str">
        <f t="shared" si="8"/>
        <v>NC</v>
      </c>
      <c r="E75" s="42">
        <f t="shared" si="18"/>
        <v>14</v>
      </c>
      <c r="F75" s="43">
        <f t="shared" si="19"/>
        <v>1</v>
      </c>
      <c r="G75" s="49">
        <f t="shared" si="20"/>
        <v>0</v>
      </c>
      <c r="H75" s="18" t="str">
        <f>'P01'!$D61</f>
        <v>C</v>
      </c>
      <c r="I75" s="18" t="str">
        <f>IF('P02'!$D61="NT","NT",IF($H$75="NCT","NC",IF('P02'!$D61="NC","NC",IF($H$75="CT","C",'P02'!$D61))))</f>
        <v>NC</v>
      </c>
      <c r="J75" s="18" t="str">
        <f>IF('P03'!$D61="NT","NT",IF($H$75="NCT","NC",IF('P03'!$D61="NC","NC",IF($H$75="CT","C",'P03'!$D61))))</f>
        <v>C</v>
      </c>
      <c r="K75" s="18" t="str">
        <f>IF('P04'!$D61="NT","NT",IF($H$75="NCT","NC",IF('P04'!$D61="NC","NC",IF($H$75="CT","C",'P04'!$D61))))</f>
        <v>C</v>
      </c>
      <c r="L75" s="18" t="str">
        <f>IF('P05'!$D61="NT","NT",IF($H$75="NCT","NC",IF('P05'!$D61="NC","NC",IF($H$75="CT","C",'P05'!$D61))))</f>
        <v>C</v>
      </c>
      <c r="M75" s="18" t="str">
        <f>IF('P06'!$D61="NT","NT",IF($H$75="NCT","NC",IF('P06'!$D61="NC","NC",IF($H$75="CT","C",'P06'!$D61))))</f>
        <v>C</v>
      </c>
      <c r="N75" s="18" t="str">
        <f>IF('P07'!$D61="NT","NT",IF($H$75="NCT","NC",IF('P07'!$D61="NC","NC",IF($H$75="CT","C",'P07'!$D61))))</f>
        <v>C</v>
      </c>
      <c r="O75" s="18" t="str">
        <f>IF('P08'!$D61="NT","NT",IF($H$75="NCT","NC",IF('P08'!$D61="NC","NC",IF($H$75="CT","C",'P08'!$D61))))</f>
        <v>C</v>
      </c>
      <c r="P75" s="18" t="str">
        <f>IF('P09'!$D61="NT","NT",IF($H$75="NCT","NC",IF('P09'!$D61="NC","NC",IF($H$75="CT","C",'P09'!$D61))))</f>
        <v>C</v>
      </c>
      <c r="Q75" s="18" t="str">
        <f>IF('P10'!$D61="NT","NT",IF($H$75="NCT","NC",IF('P10'!$D61="NC","NC",IF($H$75="CT","C",'P10'!$D61))))</f>
        <v>C</v>
      </c>
      <c r="R75" s="18" t="str">
        <f>IF('P11'!$D61="NT","NT",IF($H$75="NCT","NC",IF('P11'!$D61="NC","NC",IF($H$75="CT","C",'P11'!$D61))))</f>
        <v>C</v>
      </c>
      <c r="S75" s="18" t="str">
        <f>IF('P12'!$D61="NT","NT",IF($H$75="NCT","NC",IF('P12'!$D61="NC","NC",IF($H$75="CT","C",'P12'!$D61))))</f>
        <v>C</v>
      </c>
      <c r="T75" s="18" t="str">
        <f>IF('P13'!$D61="NT","NT",IF($H$75="NCT","NC",IF('P13'!$D61="NC","NC",IF($H$75="CT","C",'P13'!$D61))))</f>
        <v>C</v>
      </c>
      <c r="U75" s="18" t="str">
        <f>IF('P14'!$D61="NT","NT",IF($H$75="NCT","NC",IF('P14'!$D61="NC","NC",IF($H$75="CT","C",'P14'!$D61))))</f>
        <v>C</v>
      </c>
      <c r="V75" s="18" t="str">
        <f>IF('P15'!$D61="NT","NT",IF($H$75="NCT","NC",IF('P15'!$D61="NC","NC",IF($H$75="CT","C",'P15'!$D61))))</f>
        <v>C</v>
      </c>
      <c r="W75" s="57"/>
    </row>
    <row r="76" spans="1:23" ht="42.75">
      <c r="A76" s="119"/>
      <c r="B76" s="47" t="s">
        <v>155</v>
      </c>
      <c r="C76" s="48" t="s">
        <v>156</v>
      </c>
      <c r="D76" s="47" t="str">
        <f t="shared" ref="D76:D126" si="21">IF(F76&gt;0,"NC",IF(E76&gt;0,"C",IF(G76&gt;0,"NA","NT")))</f>
        <v>C</v>
      </c>
      <c r="E76" s="42">
        <f t="shared" si="18"/>
        <v>15</v>
      </c>
      <c r="F76" s="43">
        <f t="shared" si="19"/>
        <v>0</v>
      </c>
      <c r="G76" s="49">
        <f t="shared" si="20"/>
        <v>0</v>
      </c>
      <c r="H76" s="18" t="str">
        <f>'P01'!$D62</f>
        <v>C</v>
      </c>
      <c r="I76" s="18" t="str">
        <f>IF('P02'!$D62="NT","NT",IF($H$76="NCT","NC",IF('P02'!$D62="NC","NC",IF($H$76="CT","C",'P02'!$D62))))</f>
        <v>C</v>
      </c>
      <c r="J76" s="18" t="str">
        <f>IF('P03'!$D62="NT","NT",IF($H$76="NCT","NC",IF('P03'!$D62="NC","NC",IF($H$76="CT","C",'P03'!$D62))))</f>
        <v>C</v>
      </c>
      <c r="K76" s="18" t="str">
        <f>IF('P04'!$D62="NT","NT",IF($H$76="NCT","NC",IF('P04'!$D62="NC","NC",IF($H$76="CT","C",'P04'!$D62))))</f>
        <v>C</v>
      </c>
      <c r="L76" s="18" t="str">
        <f>IF('P05'!$D62="NT","NT",IF($H$76="NCT","NC",IF('P05'!$D62="NC","NC",IF($H$76="CT","C",'P05'!$D62))))</f>
        <v>C</v>
      </c>
      <c r="M76" s="18" t="str">
        <f>IF('P06'!$D62="NT","NT",IF($H$76="NCT","NC",IF('P06'!$D62="NC","NC",IF($H$76="CT","C",'P06'!$D62))))</f>
        <v>C</v>
      </c>
      <c r="N76" s="18" t="str">
        <f>IF('P07'!$D62="NT","NT",IF($H$76="NCT","NC",IF('P07'!$D62="NC","NC",IF($H$76="CT","C",'P07'!$D62))))</f>
        <v>C</v>
      </c>
      <c r="O76" s="18" t="str">
        <f>IF('P08'!$D62="NT","NT",IF($H$76="NCT","NC",IF('P08'!$D62="NC","NC",IF($H$76="CT","C",'P08'!$D62))))</f>
        <v>C</v>
      </c>
      <c r="P76" s="18" t="str">
        <f>IF('P09'!$D62="NT","NT",IF($H$76="NCT","NC",IF('P09'!$D62="NC","NC",IF($H$76="CT","C",'P09'!$D62))))</f>
        <v>C</v>
      </c>
      <c r="Q76" s="18" t="str">
        <f>IF('P10'!$D62="NT","NT",IF($H$76="NCT","NC",IF('P10'!$D62="NC","NC",IF($H$76="CT","C",'P10'!$D62))))</f>
        <v>C</v>
      </c>
      <c r="R76" s="18" t="str">
        <f>IF('P11'!$D62="NT","NT",IF($H$76="NCT","NC",IF('P11'!$D62="NC","NC",IF($H$76="CT","C",'P11'!$D62))))</f>
        <v>C</v>
      </c>
      <c r="S76" s="18" t="str">
        <f>IF('P12'!$D62="NT","NT",IF($H$76="NCT","NC",IF('P12'!$D62="NC","NC",IF($H$76="CT","C",'P12'!$D62))))</f>
        <v>C</v>
      </c>
      <c r="T76" s="18" t="str">
        <f>IF('P13'!$D62="NT","NT",IF($H$76="NCT","NC",IF('P13'!$D62="NC","NC",IF($H$76="CT","C",'P13'!$D62))))</f>
        <v>C</v>
      </c>
      <c r="U76" s="18" t="str">
        <f>IF('P14'!$D62="NT","NT",IF($H$76="NCT","NC",IF('P14'!$D62="NC","NC",IF($H$76="CT","C",'P14'!$D62))))</f>
        <v>C</v>
      </c>
      <c r="V76" s="18" t="str">
        <f>IF('P15'!$D62="NT","NT",IF($H$76="NCT","NC",IF('P15'!$D62="NC","NC",IF($H$76="CT","C",'P15'!$D62))))</f>
        <v>C</v>
      </c>
      <c r="W76" s="57"/>
    </row>
    <row r="77" spans="1:23" ht="57">
      <c r="A77" s="119"/>
      <c r="B77" s="47" t="s">
        <v>157</v>
      </c>
      <c r="C77" s="48" t="s">
        <v>158</v>
      </c>
      <c r="D77" s="47" t="str">
        <f t="shared" si="21"/>
        <v>NC</v>
      </c>
      <c r="E77" s="42">
        <f t="shared" si="18"/>
        <v>14</v>
      </c>
      <c r="F77" s="43">
        <f t="shared" si="19"/>
        <v>1</v>
      </c>
      <c r="G77" s="49">
        <f t="shared" si="20"/>
        <v>0</v>
      </c>
      <c r="H77" s="18" t="str">
        <f>'P01'!$D63</f>
        <v>NC</v>
      </c>
      <c r="I77" s="18" t="str">
        <f>IF('P02'!$D63="NT","NT",IF($H$77="NCT","NC",IF('P02'!$D63="NC","NC",IF($H$77="CT","C",'P02'!$D63))))</f>
        <v>C</v>
      </c>
      <c r="J77" s="18" t="str">
        <f>IF('P03'!$D63="NT","NT",IF($H$77="NCT","NC",IF('P03'!$D63="NC","NC",IF($H$77="CT","C",'P03'!$D63))))</f>
        <v>C</v>
      </c>
      <c r="K77" s="18" t="str">
        <f>IF('P04'!$D63="NT","NT",IF($H$77="NCT","NC",IF('P04'!$D63="NC","NC",IF($H$77="CT","C",'P04'!$D63))))</f>
        <v>C</v>
      </c>
      <c r="L77" s="18" t="str">
        <f>IF('P05'!$D63="NT","NT",IF($H$77="NCT","NC",IF('P05'!$D63="NC","NC",IF($H$77="CT","C",'P05'!$D63))))</f>
        <v>C</v>
      </c>
      <c r="M77" s="18" t="str">
        <f>IF('P06'!$D63="NT","NT",IF($H$77="NCT","NC",IF('P06'!$D63="NC","NC",IF($H$77="CT","C",'P06'!$D63))))</f>
        <v>C</v>
      </c>
      <c r="N77" s="18" t="str">
        <f>IF('P07'!$D63="NT","NT",IF($H$77="NCT","NC",IF('P07'!$D63="NC","NC",IF($H$77="CT","C",'P07'!$D63))))</f>
        <v>C</v>
      </c>
      <c r="O77" s="18" t="str">
        <f>IF('P08'!$D63="NT","NT",IF($H$77="NCT","NC",IF('P08'!$D63="NC","NC",IF($H$77="CT","C",'P08'!$D63))))</f>
        <v>C</v>
      </c>
      <c r="P77" s="18" t="str">
        <f>IF('P09'!$D63="NT","NT",IF($H$77="NCT","NC",IF('P09'!$D63="NC","NC",IF($H$77="CT","C",'P09'!$D63))))</f>
        <v>C</v>
      </c>
      <c r="Q77" s="18" t="str">
        <f>IF('P10'!$D63="NT","NT",IF($H$77="NCT","NC",IF('P10'!$D63="NC","NC",IF($H$77="CT","C",'P10'!$D63))))</f>
        <v>C</v>
      </c>
      <c r="R77" s="18" t="str">
        <f>IF('P11'!$D63="NT","NT",IF($H$77="NCT","NC",IF('P11'!$D63="NC","NC",IF($H$77="CT","C",'P11'!$D63))))</f>
        <v>C</v>
      </c>
      <c r="S77" s="18" t="str">
        <f>IF('P12'!$D63="NT","NT",IF($H$77="NCT","NC",IF('P12'!$D63="NC","NC",IF($H$77="CT","C",'P12'!$D63))))</f>
        <v>C</v>
      </c>
      <c r="T77" s="18" t="str">
        <f>IF('P13'!$D63="NT","NT",IF($H$77="NCT","NC",IF('P13'!$D63="NC","NC",IF($H$77="CT","C",'P13'!$D63))))</f>
        <v>C</v>
      </c>
      <c r="U77" s="18" t="str">
        <f>IF('P14'!$D63="NT","NT",IF($H$77="NCT","NC",IF('P14'!$D63="NC","NC",IF($H$77="CT","C",'P14'!$D63))))</f>
        <v>C</v>
      </c>
      <c r="V77" s="18" t="str">
        <f>IF('P15'!$D63="NT","NT",IF($H$77="NCT","NC",IF('P15'!$D63="NC","NC",IF($H$77="CT","C",'P15'!$D63))))</f>
        <v>C</v>
      </c>
      <c r="W77" s="57"/>
    </row>
    <row r="78" spans="1:23" ht="42.75">
      <c r="A78" s="119"/>
      <c r="B78" s="47" t="s">
        <v>159</v>
      </c>
      <c r="C78" s="48" t="s">
        <v>160</v>
      </c>
      <c r="D78" s="47" t="str">
        <f t="shared" si="21"/>
        <v>C</v>
      </c>
      <c r="E78" s="42">
        <f t="shared" si="18"/>
        <v>15</v>
      </c>
      <c r="F78" s="43">
        <f t="shared" si="19"/>
        <v>0</v>
      </c>
      <c r="G78" s="49">
        <f t="shared" si="20"/>
        <v>0</v>
      </c>
      <c r="H78" s="18" t="str">
        <f>'P01'!$D64</f>
        <v>C</v>
      </c>
      <c r="I78" s="18" t="str">
        <f>IF('P02'!$D64="NT","NT",IF($H$78="NCT","NC",IF('P02'!$D64="NC","NC",IF($H$78="CT","C",'P02'!$D64))))</f>
        <v>C</v>
      </c>
      <c r="J78" s="18" t="str">
        <f>IF('P03'!$D64="NT","NT",IF($H$78="NCT","NC",IF('P03'!$D64="NC","NC",IF($H$78="CT","C",'P03'!$D64))))</f>
        <v>C</v>
      </c>
      <c r="K78" s="18" t="str">
        <f>IF('P04'!$D64="NT","NT",IF($H$78="NCT","NC",IF('P04'!$D64="NC","NC",IF($H$78="CT","C",'P04'!$D64))))</f>
        <v>C</v>
      </c>
      <c r="L78" s="18" t="str">
        <f>IF('P05'!$D64="NT","NT",IF($H$78="NCT","NC",IF('P05'!$D64="NC","NC",IF($H$78="CT","C",'P05'!$D64))))</f>
        <v>C</v>
      </c>
      <c r="M78" s="18" t="str">
        <f>IF('P06'!$D64="NT","NT",IF($H$78="NCT","NC",IF('P06'!$D64="NC","NC",IF($H$78="CT","C",'P06'!$D64))))</f>
        <v>C</v>
      </c>
      <c r="N78" s="18" t="str">
        <f>IF('P07'!$D64="NT","NT",IF($H$78="NCT","NC",IF('P07'!$D64="NC","NC",IF($H$78="CT","C",'P07'!$D64))))</f>
        <v>C</v>
      </c>
      <c r="O78" s="18" t="str">
        <f>IF('P08'!$D64="NT","NT",IF($H$78="NCT","NC",IF('P08'!$D64="NC","NC",IF($H$78="CT","C",'P08'!$D64))))</f>
        <v>C</v>
      </c>
      <c r="P78" s="18" t="str">
        <f>IF('P09'!$D64="NT","NT",IF($H$78="NCT","NC",IF('P09'!$D64="NC","NC",IF($H$78="CT","C",'P09'!$D64))))</f>
        <v>C</v>
      </c>
      <c r="Q78" s="18" t="str">
        <f>IF('P10'!$D64="NT","NT",IF($H$78="NCT","NC",IF('P10'!$D64="NC","NC",IF($H$78="CT","C",'P10'!$D64))))</f>
        <v>C</v>
      </c>
      <c r="R78" s="18" t="str">
        <f>IF('P11'!$D64="NT","NT",IF($H$78="NCT","NC",IF('P11'!$D64="NC","NC",IF($H$78="CT","C",'P11'!$D64))))</f>
        <v>C</v>
      </c>
      <c r="S78" s="18" t="str">
        <f>IF('P12'!$D64="NT","NT",IF($H$78="NCT","NC",IF('P12'!$D64="NC","NC",IF($H$78="CT","C",'P12'!$D64))))</f>
        <v>C</v>
      </c>
      <c r="T78" s="18" t="str">
        <f>IF('P13'!$D64="NT","NT",IF($H$78="NCT","NC",IF('P13'!$D64="NC","NC",IF($H$78="CT","C",'P13'!$D64))))</f>
        <v>C</v>
      </c>
      <c r="U78" s="18" t="str">
        <f>IF('P14'!$D64="NT","NT",IF($H$78="NCT","NC",IF('P14'!$D64="NC","NC",IF($H$78="CT","C",'P14'!$D64))))</f>
        <v>C</v>
      </c>
      <c r="V78" s="18" t="str">
        <f>IF('P15'!$D64="NT","NT",IF($H$78="NCT","NC",IF('P15'!$D64="NC","NC",IF($H$78="CT","C",'P15'!$D64))))</f>
        <v>C</v>
      </c>
      <c r="W78" s="57"/>
    </row>
    <row r="79" spans="1:23" ht="42.75">
      <c r="A79" s="119"/>
      <c r="B79" s="47" t="s">
        <v>161</v>
      </c>
      <c r="C79" s="48" t="s">
        <v>162</v>
      </c>
      <c r="D79" s="47" t="str">
        <f t="shared" si="21"/>
        <v>NA</v>
      </c>
      <c r="E79" s="42">
        <f t="shared" si="18"/>
        <v>0</v>
      </c>
      <c r="F79" s="43">
        <f t="shared" si="19"/>
        <v>0</v>
      </c>
      <c r="G79" s="49">
        <f t="shared" si="20"/>
        <v>15</v>
      </c>
      <c r="H79" s="18" t="str">
        <f>'P01'!$D65</f>
        <v>NA</v>
      </c>
      <c r="I79" s="18" t="str">
        <f>IF('P02'!$D65="NT","NT",IF($H$79="NCT","NC",IF('P02'!$D65="NC","NC",IF($H$79="CT","C",'P02'!$D65))))</f>
        <v>NA</v>
      </c>
      <c r="J79" s="18" t="str">
        <f>IF('P03'!$D65="NT","NT",IF($H$79="NCT","NC",IF('P03'!$D65="NC","NC",IF($H$79="CT","C",'P03'!$D65))))</f>
        <v>NA</v>
      </c>
      <c r="K79" s="18" t="str">
        <f>IF('P04'!$D65="NT","NT",IF($H$79="NCT","NC",IF('P04'!$D65="NC","NC",IF($H$79="CT","C",'P04'!$D65))))</f>
        <v>NA</v>
      </c>
      <c r="L79" s="18" t="str">
        <f>IF('P05'!$D65="NT","NT",IF($H$79="NCT","NC",IF('P05'!$D65="NC","NC",IF($H$79="CT","C",'P05'!$D65))))</f>
        <v>NA</v>
      </c>
      <c r="M79" s="18" t="str">
        <f>IF('P06'!$D65="NT","NT",IF($H$79="NCT","NC",IF('P06'!$D65="NC","NC",IF($H$79="CT","C",'P06'!$D65))))</f>
        <v>NA</v>
      </c>
      <c r="N79" s="18" t="str">
        <f>IF('P07'!$D65="NT","NT",IF($H$79="NCT","NC",IF('P07'!$D65="NC","NC",IF($H$79="CT","C",'P07'!$D65))))</f>
        <v>NA</v>
      </c>
      <c r="O79" s="18" t="str">
        <f>IF('P08'!$D65="NT","NT",IF($H$79="NCT","NC",IF('P08'!$D65="NC","NC",IF($H$79="CT","C",'P08'!$D65))))</f>
        <v>NA</v>
      </c>
      <c r="P79" s="18" t="str">
        <f>IF('P09'!$D65="NT","NT",IF($H$79="NCT","NC",IF('P09'!$D65="NC","NC",IF($H$79="CT","C",'P09'!$D65))))</f>
        <v>NA</v>
      </c>
      <c r="Q79" s="18" t="str">
        <f>IF('P10'!$D65="NT","NT",IF($H$79="NCT","NC",IF('P10'!$D65="NC","NC",IF($H$79="CT","C",'P10'!$D65))))</f>
        <v>NA</v>
      </c>
      <c r="R79" s="18" t="str">
        <f>IF('P11'!$D65="NT","NT",IF($H$79="NCT","NC",IF('P11'!$D65="NC","NC",IF($H$79="CT","C",'P11'!$D65))))</f>
        <v>NA</v>
      </c>
      <c r="S79" s="18" t="str">
        <f>IF('P12'!$D65="NT","NT",IF($H$79="NCT","NC",IF('P12'!$D65="NC","NC",IF($H$79="CT","C",'P12'!$D65))))</f>
        <v>NA</v>
      </c>
      <c r="T79" s="18" t="str">
        <f>IF('P13'!$D65="NT","NT",IF($H$79="NCT","NC",IF('P13'!$D65="NC","NC",IF($H$79="CT","C",'P13'!$D65))))</f>
        <v>NA</v>
      </c>
      <c r="U79" s="18" t="str">
        <f>IF('P14'!$D65="NT","NT",IF($H$79="NCT","NC",IF('P14'!$D65="NC","NC",IF($H$79="CT","C",'P14'!$D65))))</f>
        <v>NA</v>
      </c>
      <c r="V79" s="18" t="str">
        <f>IF('P15'!$D65="NT","NT",IF($H$79="NCT","NC",IF('P15'!$D65="NC","NC",IF($H$79="CT","C",'P15'!$D65))))</f>
        <v>NA</v>
      </c>
      <c r="W79" s="57"/>
    </row>
    <row r="80" spans="1:23" ht="42.75">
      <c r="A80" s="119"/>
      <c r="B80" s="47" t="s">
        <v>163</v>
      </c>
      <c r="C80" s="48" t="s">
        <v>164</v>
      </c>
      <c r="D80" s="47" t="str">
        <f t="shared" si="21"/>
        <v>NC</v>
      </c>
      <c r="E80" s="42">
        <f t="shared" si="18"/>
        <v>0</v>
      </c>
      <c r="F80" s="43">
        <f t="shared" si="19"/>
        <v>14</v>
      </c>
      <c r="G80" s="49">
        <f t="shared" si="20"/>
        <v>0</v>
      </c>
      <c r="H80" s="18" t="str">
        <f>'P01'!$D66</f>
        <v>NCT</v>
      </c>
      <c r="I80" s="18" t="str">
        <f>IF('P02'!$D66="NT","NT",IF($H$80="NCT","NC",IF('P02'!$D66="NC","NC",IF($H$80="CT","C",'P02'!$D66))))</f>
        <v>NC</v>
      </c>
      <c r="J80" s="18" t="str">
        <f>IF('P03'!$D66="NT","NT",IF($H$80="NCT","NC",IF('P03'!$D66="NC","NC",IF($H$80="CT","C",'P03'!$D66))))</f>
        <v>NC</v>
      </c>
      <c r="K80" s="18" t="str">
        <f>IF('P04'!$D66="NT","NT",IF($H$80="NCT","NC",IF('P04'!$D66="NC","NC",IF($H$80="CT","C",'P04'!$D66))))</f>
        <v>NC</v>
      </c>
      <c r="L80" s="18" t="str">
        <f>IF('P05'!$D66="NT","NT",IF($H$80="NCT","NC",IF('P05'!$D66="NC","NC",IF($H$80="CT","C",'P05'!$D66))))</f>
        <v>NC</v>
      </c>
      <c r="M80" s="18" t="str">
        <f>IF('P06'!$D66="NT","NT",IF($H$80="NCT","NC",IF('P06'!$D66="NC","NC",IF($H$80="CT","C",'P06'!$D66))))</f>
        <v>NC</v>
      </c>
      <c r="N80" s="18" t="str">
        <f>IF('P07'!$D66="NT","NT",IF($H$80="NCT","NC",IF('P07'!$D66="NC","NC",IF($H$80="CT","C",'P07'!$D66))))</f>
        <v>NC</v>
      </c>
      <c r="O80" s="18" t="str">
        <f>IF('P08'!$D66="NT","NT",IF($H$80="NCT","NC",IF('P08'!$D66="NC","NC",IF($H$80="CT","C",'P08'!$D66))))</f>
        <v>NC</v>
      </c>
      <c r="P80" s="18" t="str">
        <f>IF('P09'!$D66="NT","NT",IF($H$80="NCT","NC",IF('P09'!$D66="NC","NC",IF($H$80="CT","C",'P09'!$D66))))</f>
        <v>NC</v>
      </c>
      <c r="Q80" s="18" t="str">
        <f>IF('P10'!$D66="NT","NT",IF($H$80="NCT","NC",IF('P10'!$D66="NC","NC",IF($H$80="CT","C",'P10'!$D66))))</f>
        <v>NC</v>
      </c>
      <c r="R80" s="18" t="str">
        <f>IF('P11'!$D66="NT","NT",IF($H$80="NCT","NC",IF('P11'!$D66="NC","NC",IF($H$80="CT","C",'P11'!$D66))))</f>
        <v>NC</v>
      </c>
      <c r="S80" s="18" t="str">
        <f>IF('P12'!$D66="NT","NT",IF($H$80="NCT","NC",IF('P12'!$D66="NC","NC",IF($H$80="CT","C",'P12'!$D66))))</f>
        <v>NC</v>
      </c>
      <c r="T80" s="18" t="str">
        <f>IF('P13'!$D66="NT","NT",IF($H$80="NCT","NC",IF('P13'!$D66="NC","NC",IF($H$80="CT","C",'P13'!$D66))))</f>
        <v>NC</v>
      </c>
      <c r="U80" s="18" t="str">
        <f>IF('P14'!$D66="NT","NT",IF($H$80="NCT","NC",IF('P14'!$D66="NC","NC",IF($H$80="CT","C",'P14'!$D66))))</f>
        <v>NC</v>
      </c>
      <c r="V80" s="18" t="str">
        <f>IF('P15'!$D66="NT","NT",IF($H$80="NCT","NC",IF('P15'!$D66="NC","NC",IF($H$80="CT","C",'P15'!$D66))))</f>
        <v>NC</v>
      </c>
      <c r="W80" s="57"/>
    </row>
    <row r="81" spans="1:23" ht="42.75">
      <c r="A81" s="119"/>
      <c r="B81" s="47" t="s">
        <v>165</v>
      </c>
      <c r="C81" s="48" t="s">
        <v>166</v>
      </c>
      <c r="D81" s="47" t="str">
        <f t="shared" si="21"/>
        <v>C</v>
      </c>
      <c r="E81" s="42">
        <f t="shared" si="18"/>
        <v>14</v>
      </c>
      <c r="F81" s="43">
        <f t="shared" si="19"/>
        <v>0</v>
      </c>
      <c r="G81" s="49">
        <f t="shared" si="20"/>
        <v>0</v>
      </c>
      <c r="H81" s="18" t="str">
        <f>'P01'!$D67</f>
        <v>CT</v>
      </c>
      <c r="I81" s="18" t="str">
        <f>IF('P02'!$D67="NT","NT",IF($H$81="NCT","NC",IF('P02'!$D67="NC","NC",IF($H$81="CT","C",'P02'!$D67))))</f>
        <v>C</v>
      </c>
      <c r="J81" s="18" t="str">
        <f>IF('P03'!$D67="NT","NT",IF($H$81="NCT","NC",IF('P03'!$D67="NC","NC",IF($H$81="CT","C",'P03'!$D67))))</f>
        <v>C</v>
      </c>
      <c r="K81" s="18" t="str">
        <f>IF('P04'!$D67="NT","NT",IF($H$81="NCT","NC",IF('P04'!$D67="NC","NC",IF($H$81="CT","C",'P04'!$D67))))</f>
        <v>C</v>
      </c>
      <c r="L81" s="18" t="str">
        <f>IF('P05'!$D67="NT","NT",IF($H$81="NCT","NC",IF('P05'!$D67="NC","NC",IF($H$81="CT","C",'P05'!$D67))))</f>
        <v>C</v>
      </c>
      <c r="M81" s="18" t="str">
        <f>IF('P06'!$D67="NT","NT",IF($H$81="NCT","NC",IF('P06'!$D67="NC","NC",IF($H$81="CT","C",'P06'!$D67))))</f>
        <v>C</v>
      </c>
      <c r="N81" s="18" t="str">
        <f>IF('P07'!$D67="NT","NT",IF($H$81="NCT","NC",IF('P07'!$D67="NC","NC",IF($H$81="CT","C",'P07'!$D67))))</f>
        <v>C</v>
      </c>
      <c r="O81" s="18" t="str">
        <f>IF('P08'!$D67="NT","NT",IF($H$81="NCT","NC",IF('P08'!$D67="NC","NC",IF($H$81="CT","C",'P08'!$D67))))</f>
        <v>C</v>
      </c>
      <c r="P81" s="18" t="str">
        <f>IF('P09'!$D67="NT","NT",IF($H$81="NCT","NC",IF('P09'!$D67="NC","NC",IF($H$81="CT","C",'P09'!$D67))))</f>
        <v>C</v>
      </c>
      <c r="Q81" s="18" t="str">
        <f>IF('P10'!$D67="NT","NT",IF($H$81="NCT","NC",IF('P10'!$D67="NC","NC",IF($H$81="CT","C",'P10'!$D67))))</f>
        <v>C</v>
      </c>
      <c r="R81" s="18" t="str">
        <f>IF('P11'!$D67="NT","NT",IF($H$81="NCT","NC",IF('P11'!$D67="NC","NC",IF($H$81="CT","C",'P11'!$D67))))</f>
        <v>C</v>
      </c>
      <c r="S81" s="18" t="str">
        <f>IF('P12'!$D67="NT","NT",IF($H$81="NCT","NC",IF('P12'!$D67="NC","NC",IF($H$81="CT","C",'P12'!$D67))))</f>
        <v>C</v>
      </c>
      <c r="T81" s="18" t="str">
        <f>IF('P13'!$D67="NT","NT",IF($H$81="NCT","NC",IF('P13'!$D67="NC","NC",IF($H$81="CT","C",'P13'!$D67))))</f>
        <v>C</v>
      </c>
      <c r="U81" s="18" t="str">
        <f>IF('P14'!$D67="NT","NT",IF($H$81="NCT","NC",IF('P14'!$D67="NC","NC",IF($H$81="CT","C",'P14'!$D67))))</f>
        <v>C</v>
      </c>
      <c r="V81" s="18" t="str">
        <f>IF('P15'!$D67="NT","NT",IF($H$81="NCT","NC",IF('P15'!$D67="NC","NC",IF($H$81="CT","C",'P15'!$D67))))</f>
        <v>C</v>
      </c>
      <c r="W81" s="57"/>
    </row>
    <row r="82" spans="1:23" ht="42.75">
      <c r="A82" s="119"/>
      <c r="B82" s="47" t="s">
        <v>167</v>
      </c>
      <c r="C82" s="48" t="s">
        <v>168</v>
      </c>
      <c r="D82" s="47" t="str">
        <f t="shared" si="21"/>
        <v>C</v>
      </c>
      <c r="E82" s="42">
        <f t="shared" si="18"/>
        <v>15</v>
      </c>
      <c r="F82" s="43">
        <f t="shared" si="19"/>
        <v>0</v>
      </c>
      <c r="G82" s="49">
        <f t="shared" si="20"/>
        <v>0</v>
      </c>
      <c r="H82" s="18" t="str">
        <f>'P01'!$D68</f>
        <v>C</v>
      </c>
      <c r="I82" s="18" t="str">
        <f>IF('P02'!$D68="NT","NT",IF($H$82="NCT","NC",IF('P02'!$D68="NC","NC",IF($H$82="CT","C",'P02'!$D68))))</f>
        <v>C</v>
      </c>
      <c r="J82" s="18" t="str">
        <f>IF('P03'!$D68="NT","NT",IF($H$82="NCT","NC",IF('P03'!$D68="NC","NC",IF($H$82="CT","C",'P03'!$D68))))</f>
        <v>C</v>
      </c>
      <c r="K82" s="18" t="str">
        <f>IF('P04'!$D68="NT","NT",IF($H$82="NCT","NC",IF('P04'!$D68="NC","NC",IF($H$82="CT","C",'P04'!$D68))))</f>
        <v>C</v>
      </c>
      <c r="L82" s="18" t="str">
        <f>IF('P05'!$D68="NT","NT",IF($H$82="NCT","NC",IF('P05'!$D68="NC","NC",IF($H$82="CT","C",'P05'!$D68))))</f>
        <v>C</v>
      </c>
      <c r="M82" s="18" t="str">
        <f>IF('P06'!$D68="NT","NT",IF($H$82="NCT","NC",IF('P06'!$D68="NC","NC",IF($H$82="CT","C",'P06'!$D68))))</f>
        <v>C</v>
      </c>
      <c r="N82" s="18" t="str">
        <f>IF('P07'!$D68="NT","NT",IF($H$82="NCT","NC",IF('P07'!$D68="NC","NC",IF($H$82="CT","C",'P07'!$D68))))</f>
        <v>C</v>
      </c>
      <c r="O82" s="18" t="str">
        <f>IF('P08'!$D68="NT","NT",IF($H$82="NCT","NC",IF('P08'!$D68="NC","NC",IF($H$82="CT","C",'P08'!$D68))))</f>
        <v>C</v>
      </c>
      <c r="P82" s="18" t="str">
        <f>IF('P09'!$D68="NT","NT",IF($H$82="NCT","NC",IF('P09'!$D68="NC","NC",IF($H$82="CT","C",'P09'!$D68))))</f>
        <v>C</v>
      </c>
      <c r="Q82" s="18" t="str">
        <f>IF('P10'!$D68="NT","NT",IF($H$82="NCT","NC",IF('P10'!$D68="NC","NC",IF($H$82="CT","C",'P10'!$D68))))</f>
        <v>C</v>
      </c>
      <c r="R82" s="18" t="str">
        <f>IF('P11'!$D68="NT","NT",IF($H$82="NCT","NC",IF('P11'!$D68="NC","NC",IF($H$82="CT","C",'P11'!$D68))))</f>
        <v>C</v>
      </c>
      <c r="S82" s="18" t="str">
        <f>IF('P12'!$D68="NT","NT",IF($H$82="NCT","NC",IF('P12'!$D68="NC","NC",IF($H$82="CT","C",'P12'!$D68))))</f>
        <v>C</v>
      </c>
      <c r="T82" s="18" t="str">
        <f>IF('P13'!$D68="NT","NT",IF($H$82="NCT","NC",IF('P13'!$D68="NC","NC",IF($H$82="CT","C",'P13'!$D68))))</f>
        <v>C</v>
      </c>
      <c r="U82" s="18" t="str">
        <f>IF('P14'!$D68="NT","NT",IF($H$82="NCT","NC",IF('P14'!$D68="NC","NC",IF($H$82="CT","C",'P14'!$D68))))</f>
        <v>C</v>
      </c>
      <c r="V82" s="18" t="str">
        <f>IF('P15'!$D68="NT","NT",IF($H$82="NCT","NC",IF('P15'!$D68="NC","NC",IF($H$82="CT","C",'P15'!$D68))))</f>
        <v>C</v>
      </c>
      <c r="W82" s="57"/>
    </row>
    <row r="83" spans="1:23" ht="57">
      <c r="A83" s="119"/>
      <c r="B83" s="47" t="s">
        <v>169</v>
      </c>
      <c r="C83" s="48" t="s">
        <v>170</v>
      </c>
      <c r="D83" s="47" t="str">
        <f t="shared" si="21"/>
        <v>C</v>
      </c>
      <c r="E83" s="42">
        <f t="shared" si="18"/>
        <v>15</v>
      </c>
      <c r="F83" s="43">
        <f t="shared" si="19"/>
        <v>0</v>
      </c>
      <c r="G83" s="49">
        <f t="shared" si="20"/>
        <v>0</v>
      </c>
      <c r="H83" s="18" t="str">
        <f>'P01'!$D69</f>
        <v>C</v>
      </c>
      <c r="I83" s="18" t="str">
        <f>IF('P02'!$D69="NT","NT",IF($H$83="NCT","NC",IF('P02'!$D69="NC","NC",IF($H$83="CT","C",'P02'!$D69))))</f>
        <v>C</v>
      </c>
      <c r="J83" s="18" t="str">
        <f>IF('P03'!$D69="NT","NT",IF($H$83="NCT","NC",IF('P03'!$D69="NC","NC",IF($H$83="CT","C",'P03'!$D69))))</f>
        <v>C</v>
      </c>
      <c r="K83" s="18" t="str">
        <f>IF('P04'!$D69="NT","NT",IF($H$83="NCT","NC",IF('P04'!$D69="NC","NC",IF($H$83="CT","C",'P04'!$D69))))</f>
        <v>C</v>
      </c>
      <c r="L83" s="18" t="str">
        <f>IF('P05'!$D69="NT","NT",IF($H$83="NCT","NC",IF('P05'!$D69="NC","NC",IF($H$83="CT","C",'P05'!$D69))))</f>
        <v>C</v>
      </c>
      <c r="M83" s="18" t="str">
        <f>IF('P06'!$D69="NT","NT",IF($H$83="NCT","NC",IF('P06'!$D69="NC","NC",IF($H$83="CT","C",'P06'!$D69))))</f>
        <v>C</v>
      </c>
      <c r="N83" s="18" t="str">
        <f>IF('P07'!$D69="NT","NT",IF($H$83="NCT","NC",IF('P07'!$D69="NC","NC",IF($H$83="CT","C",'P07'!$D69))))</f>
        <v>C</v>
      </c>
      <c r="O83" s="18" t="str">
        <f>IF('P08'!$D69="NT","NT",IF($H$83="NCT","NC",IF('P08'!$D69="NC","NC",IF($H$83="CT","C",'P08'!$D69))))</f>
        <v>C</v>
      </c>
      <c r="P83" s="18" t="str">
        <f>IF('P09'!$D69="NT","NT",IF($H$83="NCT","NC",IF('P09'!$D69="NC","NC",IF($H$83="CT","C",'P09'!$D69))))</f>
        <v>C</v>
      </c>
      <c r="Q83" s="18" t="str">
        <f>IF('P10'!$D69="NT","NT",IF($H$83="NCT","NC",IF('P10'!$D69="NC","NC",IF($H$83="CT","C",'P10'!$D69))))</f>
        <v>C</v>
      </c>
      <c r="R83" s="18" t="str">
        <f>IF('P11'!$D69="NT","NT",IF($H$83="NCT","NC",IF('P11'!$D69="NC","NC",IF($H$83="CT","C",'P11'!$D69))))</f>
        <v>C</v>
      </c>
      <c r="S83" s="18" t="str">
        <f>IF('P12'!$D69="NT","NT",IF($H$83="NCT","NC",IF('P12'!$D69="NC","NC",IF($H$83="CT","C",'P12'!$D69))))</f>
        <v>C</v>
      </c>
      <c r="T83" s="18" t="str">
        <f>IF('P13'!$D69="NT","NT",IF($H$83="NCT","NC",IF('P13'!$D69="NC","NC",IF($H$83="CT","C",'P13'!$D69))))</f>
        <v>C</v>
      </c>
      <c r="U83" s="18" t="str">
        <f>IF('P14'!$D69="NT","NT",IF($H$83="NCT","NC",IF('P14'!$D69="NC","NC",IF($H$83="CT","C",'P14'!$D69))))</f>
        <v>C</v>
      </c>
      <c r="V83" s="18" t="str">
        <f>IF('P15'!$D69="NT","NT",IF($H$83="NCT","NC",IF('P15'!$D69="NC","NC",IF($H$83="CT","C",'P15'!$D69))))</f>
        <v>C</v>
      </c>
      <c r="W83" s="57"/>
    </row>
    <row r="84" spans="1:23" ht="85.5">
      <c r="A84" s="119"/>
      <c r="B84" s="47" t="s">
        <v>171</v>
      </c>
      <c r="C84" s="48" t="s">
        <v>250</v>
      </c>
      <c r="D84" s="47" t="str">
        <f t="shared" si="21"/>
        <v>NC</v>
      </c>
      <c r="E84" s="42">
        <f t="shared" si="18"/>
        <v>0</v>
      </c>
      <c r="F84" s="43">
        <f t="shared" si="19"/>
        <v>14</v>
      </c>
      <c r="G84" s="49">
        <f t="shared" si="20"/>
        <v>0</v>
      </c>
      <c r="H84" s="18" t="str">
        <f>'P01'!$D70</f>
        <v>NCT</v>
      </c>
      <c r="I84" s="18" t="str">
        <f>IF('P02'!$D70="NT","NT",IF($H$84="NCT","NC",IF('P02'!$D70="NC","NC",IF($H$84="CT","C",'P02'!$D70))))</f>
        <v>NC</v>
      </c>
      <c r="J84" s="18" t="str">
        <f>IF('P03'!$D70="NT","NT",IF($H$84="NCT","NC",IF('P03'!$D70="NC","NC",IF($H$84="CT","C",'P03'!$D70))))</f>
        <v>NC</v>
      </c>
      <c r="K84" s="18" t="str">
        <f>IF('P04'!$D70="NT","NT",IF($H$84="NCT","NC",IF('P04'!$D70="NC","NC",IF($H$84="CT","C",'P04'!$D70))))</f>
        <v>NC</v>
      </c>
      <c r="L84" s="18" t="str">
        <f>IF('P05'!$D70="NT","NT",IF($H$84="NCT","NC",IF('P05'!$D70="NC","NC",IF($H$84="CT","C",'P05'!$D70))))</f>
        <v>NC</v>
      </c>
      <c r="M84" s="18" t="str">
        <f>IF('P06'!$D70="NT","NT",IF($H$84="NCT","NC",IF('P06'!$D70="NC","NC",IF($H$84="CT","C",'P06'!$D70))))</f>
        <v>NC</v>
      </c>
      <c r="N84" s="18" t="str">
        <f>IF('P07'!$D70="NT","NT",IF($H$84="NCT","NC",IF('P07'!$D70="NC","NC",IF($H$84="CT","C",'P07'!$D70))))</f>
        <v>NC</v>
      </c>
      <c r="O84" s="18" t="str">
        <f>IF('P08'!$D70="NT","NT",IF($H$84="NCT","NC",IF('P08'!$D70="NC","NC",IF($H$84="CT","C",'P08'!$D70))))</f>
        <v>NC</v>
      </c>
      <c r="P84" s="18" t="str">
        <f>IF('P09'!$D70="NT","NT",IF($H$84="NCT","NC",IF('P09'!$D70="NC","NC",IF($H$84="CT","C",'P09'!$D70))))</f>
        <v>NC</v>
      </c>
      <c r="Q84" s="18" t="str">
        <f>IF('P10'!$D70="NT","NT",IF($H$84="NCT","NC",IF('P10'!$D70="NC","NC",IF($H$84="CT","C",'P10'!$D70))))</f>
        <v>NC</v>
      </c>
      <c r="R84" s="18" t="str">
        <f>IF('P11'!$D70="NT","NT",IF($H$84="NCT","NC",IF('P11'!$D70="NC","NC",IF($H$84="CT","C",'P11'!$D70))))</f>
        <v>NC</v>
      </c>
      <c r="S84" s="18" t="str">
        <f>IF('P12'!$D70="NT","NT",IF($H$84="NCT","NC",IF('P12'!$D70="NC","NC",IF($H$84="CT","C",'P12'!$D70))))</f>
        <v>NC</v>
      </c>
      <c r="T84" s="18" t="str">
        <f>IF('P13'!$D70="NT","NT",IF($H$84="NCT","NC",IF('P13'!$D70="NC","NC",IF($H$84="CT","C",'P13'!$D70))))</f>
        <v>NC</v>
      </c>
      <c r="U84" s="18" t="str">
        <f>IF('P14'!$D70="NT","NT",IF($H$84="NCT","NC",IF('P14'!$D70="NC","NC",IF($H$84="CT","C",'P14'!$D70))))</f>
        <v>NC</v>
      </c>
      <c r="V84" s="18" t="str">
        <f>IF('P15'!$D70="NT","NT",IF($H$84="NCT","NC",IF('P15'!$D70="NC","NC",IF($H$84="CT","C",'P15'!$D70))))</f>
        <v>NC</v>
      </c>
      <c r="W84" s="57"/>
    </row>
    <row r="85" spans="1:23" ht="57">
      <c r="A85" s="119"/>
      <c r="B85" s="47" t="s">
        <v>172</v>
      </c>
      <c r="C85" s="48" t="s">
        <v>173</v>
      </c>
      <c r="D85" s="47" t="str">
        <f t="shared" si="21"/>
        <v>NC</v>
      </c>
      <c r="E85" s="42">
        <f t="shared" si="18"/>
        <v>14</v>
      </c>
      <c r="F85" s="43">
        <f t="shared" si="19"/>
        <v>1</v>
      </c>
      <c r="G85" s="49">
        <f t="shared" si="20"/>
        <v>0</v>
      </c>
      <c r="H85" s="18" t="str">
        <f>'P01'!$D71</f>
        <v>NC</v>
      </c>
      <c r="I85" s="18" t="str">
        <f>IF('P02'!$D71="NT","NT",IF($H$85="NCT","NC",IF('P02'!$D71="NC","NC",IF($H$85="CT","C",'P02'!$D71))))</f>
        <v>C</v>
      </c>
      <c r="J85" s="18" t="str">
        <f>IF('P03'!$D71="NT","NT",IF($H$85="NCT","NC",IF('P03'!$D71="NC","NC",IF($H$85="CT","C",'P03'!$D71))))</f>
        <v>C</v>
      </c>
      <c r="K85" s="18" t="str">
        <f>IF('P04'!$D71="NT","NT",IF($H$85="NCT","NC",IF('P04'!$D71="NC","NC",IF($H$85="CT","C",'P04'!$D71))))</f>
        <v>C</v>
      </c>
      <c r="L85" s="18" t="str">
        <f>IF('P05'!$D71="NT","NT",IF($H$85="NCT","NC",IF('P05'!$D71="NC","NC",IF($H$85="CT","C",'P05'!$D71))))</f>
        <v>C</v>
      </c>
      <c r="M85" s="18" t="str">
        <f>IF('P06'!$D71="NT","NT",IF($H$85="NCT","NC",IF('P06'!$D71="NC","NC",IF($H$85="CT","C",'P06'!$D71))))</f>
        <v>C</v>
      </c>
      <c r="N85" s="18" t="str">
        <f>IF('P07'!$D71="NT","NT",IF($H$85="NCT","NC",IF('P07'!$D71="NC","NC",IF($H$85="CT","C",'P07'!$D71))))</f>
        <v>C</v>
      </c>
      <c r="O85" s="18" t="str">
        <f>IF('P08'!$D71="NT","NT",IF($H$85="NCT","NC",IF('P08'!$D71="NC","NC",IF($H$85="CT","C",'P08'!$D71))))</f>
        <v>C</v>
      </c>
      <c r="P85" s="18" t="str">
        <f>IF('P09'!$D71="NT","NT",IF($H$85="NCT","NC",IF('P09'!$D71="NC","NC",IF($H$85="CT","C",'P09'!$D71))))</f>
        <v>C</v>
      </c>
      <c r="Q85" s="18" t="str">
        <f>IF('P10'!$D71="NT","NT",IF($H$85="NCT","NC",IF('P10'!$D71="NC","NC",IF($H$85="CT","C",'P10'!$D71))))</f>
        <v>C</v>
      </c>
      <c r="R85" s="18" t="str">
        <f>IF('P11'!$D71="NT","NT",IF($H$85="NCT","NC",IF('P11'!$D71="NC","NC",IF($H$85="CT","C",'P11'!$D71))))</f>
        <v>C</v>
      </c>
      <c r="S85" s="18" t="str">
        <f>IF('P12'!$D71="NT","NT",IF($H$85="NCT","NC",IF('P12'!$D71="NC","NC",IF($H$85="CT","C",'P12'!$D71))))</f>
        <v>C</v>
      </c>
      <c r="T85" s="18" t="str">
        <f>IF('P13'!$D71="NT","NT",IF($H$85="NCT","NC",IF('P13'!$D71="NC","NC",IF($H$85="CT","C",'P13'!$D71))))</f>
        <v>C</v>
      </c>
      <c r="U85" s="18" t="str">
        <f>IF('P14'!$D71="NT","NT",IF($H$85="NCT","NC",IF('P14'!$D71="NC","NC",IF($H$85="CT","C",'P14'!$D71))))</f>
        <v>C</v>
      </c>
      <c r="V85" s="18" t="str">
        <f>IF('P15'!$D71="NT","NT",IF($H$85="NCT","NC",IF('P15'!$D71="NC","NC",IF($H$85="CT","C",'P15'!$D71))))</f>
        <v>C</v>
      </c>
      <c r="W85" s="57"/>
    </row>
    <row r="86" spans="1:23" ht="71.25">
      <c r="A86" s="119"/>
      <c r="B86" s="47" t="s">
        <v>174</v>
      </c>
      <c r="C86" s="48" t="s">
        <v>175</v>
      </c>
      <c r="D86" s="47" t="str">
        <f t="shared" si="21"/>
        <v>NA</v>
      </c>
      <c r="E86" s="42">
        <f t="shared" si="18"/>
        <v>0</v>
      </c>
      <c r="F86" s="43">
        <f t="shared" si="19"/>
        <v>0</v>
      </c>
      <c r="G86" s="49">
        <f t="shared" si="20"/>
        <v>15</v>
      </c>
      <c r="H86" s="18" t="str">
        <f>'P01'!$D72</f>
        <v>NA</v>
      </c>
      <c r="I86" s="18" t="str">
        <f>IF('P02'!$D72="NT","NT",IF($H$86="NCT","NC",IF('P02'!$D72="NC","NC",IF($H$86="CT","C",'P02'!$D72))))</f>
        <v>NA</v>
      </c>
      <c r="J86" s="18" t="str">
        <f>IF('P03'!$D72="NT","NT",IF($H$86="NCT","NC",IF('P03'!$D72="NC","NC",IF($H$86="CT","C",'P03'!$D72))))</f>
        <v>NA</v>
      </c>
      <c r="K86" s="18" t="str">
        <f>IF('P04'!$D72="NT","NT",IF($H$86="NCT","NC",IF('P04'!$D72="NC","NC",IF($H$86="CT","C",'P04'!$D72))))</f>
        <v>NA</v>
      </c>
      <c r="L86" s="18" t="str">
        <f>IF('P05'!$D72="NT","NT",IF($H$86="NCT","NC",IF('P05'!$D72="NC","NC",IF($H$86="CT","C",'P05'!$D72))))</f>
        <v>NA</v>
      </c>
      <c r="M86" s="18" t="str">
        <f>IF('P06'!$D72="NT","NT",IF($H$86="NCT","NC",IF('P06'!$D72="NC","NC",IF($H$86="CT","C",'P06'!$D72))))</f>
        <v>NA</v>
      </c>
      <c r="N86" s="18" t="str">
        <f>IF('P07'!$D72="NT","NT",IF($H$86="NCT","NC",IF('P07'!$D72="NC","NC",IF($H$86="CT","C",'P07'!$D72))))</f>
        <v>NA</v>
      </c>
      <c r="O86" s="18" t="str">
        <f>IF('P08'!$D72="NT","NT",IF($H$86="NCT","NC",IF('P08'!$D72="NC","NC",IF($H$86="CT","C",'P08'!$D72))))</f>
        <v>NA</v>
      </c>
      <c r="P86" s="18" t="str">
        <f>IF('P09'!$D72="NT","NT",IF($H$86="NCT","NC",IF('P09'!$D72="NC","NC",IF($H$86="CT","C",'P09'!$D72))))</f>
        <v>NA</v>
      </c>
      <c r="Q86" s="18" t="str">
        <f>IF('P10'!$D72="NT","NT",IF($H$86="NCT","NC",IF('P10'!$D72="NC","NC",IF($H$86="CT","C",'P10'!$D72))))</f>
        <v>NA</v>
      </c>
      <c r="R86" s="18" t="str">
        <f>IF('P11'!$D72="NT","NT",IF($H$86="NCT","NC",IF('P11'!$D72="NC","NC",IF($H$86="CT","C",'P11'!$D72))))</f>
        <v>NA</v>
      </c>
      <c r="S86" s="18" t="str">
        <f>IF('P12'!$D72="NT","NT",IF($H$86="NCT","NC",IF('P12'!$D72="NC","NC",IF($H$86="CT","C",'P12'!$D72))))</f>
        <v>NA</v>
      </c>
      <c r="T86" s="18" t="str">
        <f>IF('P13'!$D72="NT","NT",IF($H$86="NCT","NC",IF('P13'!$D72="NC","NC",IF($H$86="CT","C",'P13'!$D72))))</f>
        <v>NA</v>
      </c>
      <c r="U86" s="18" t="str">
        <f>IF('P14'!$D72="NT","NT",IF($H$86="NCT","NC",IF('P14'!$D72="NC","NC",IF($H$86="CT","C",'P14'!$D72))))</f>
        <v>NA</v>
      </c>
      <c r="V86" s="18" t="str">
        <f>IF('P15'!$D72="NT","NT",IF($H$86="NCT","NC",IF('P15'!$D72="NC","NC",IF($H$86="CT","C",'P15'!$D72))))</f>
        <v>NA</v>
      </c>
      <c r="W86" s="57"/>
    </row>
    <row r="87" spans="1:23" ht="57">
      <c r="A87" s="119"/>
      <c r="B87" s="47" t="s">
        <v>176</v>
      </c>
      <c r="C87" s="48" t="s">
        <v>177</v>
      </c>
      <c r="D87" s="47" t="str">
        <f t="shared" si="21"/>
        <v>NA</v>
      </c>
      <c r="E87" s="42">
        <f t="shared" si="18"/>
        <v>0</v>
      </c>
      <c r="F87" s="43">
        <f t="shared" si="19"/>
        <v>0</v>
      </c>
      <c r="G87" s="49">
        <f t="shared" si="20"/>
        <v>15</v>
      </c>
      <c r="H87" s="18" t="str">
        <f>'P01'!$D73</f>
        <v>NA</v>
      </c>
      <c r="I87" s="18" t="str">
        <f>IF('P02'!$D73="NT","NT",IF($H$87="NCT","NC",IF('P02'!$D73="NC","NC",IF($H$87="CT","C",'P02'!$D73))))</f>
        <v>NA</v>
      </c>
      <c r="J87" s="18" t="str">
        <f>IF('P03'!$D73="NT","NT",IF($H$87="NCT","NC",IF('P03'!$D73="NC","NC",IF($H$87="CT","C",'P03'!$D73))))</f>
        <v>NA</v>
      </c>
      <c r="K87" s="18" t="str">
        <f>IF('P04'!$D73="NT","NT",IF($H$87="NCT","NC",IF('P04'!$D73="NC","NC",IF($H$87="CT","C",'P04'!$D73))))</f>
        <v>NA</v>
      </c>
      <c r="L87" s="18" t="str">
        <f>IF('P05'!$D73="NT","NT",IF($H$87="NCT","NC",IF('P05'!$D73="NC","NC",IF($H$87="CT","C",'P05'!$D73))))</f>
        <v>NA</v>
      </c>
      <c r="M87" s="18" t="str">
        <f>IF('P06'!$D73="NT","NT",IF($H$87="NCT","NC",IF('P06'!$D73="NC","NC",IF($H$87="CT","C",'P06'!$D73))))</f>
        <v>NA</v>
      </c>
      <c r="N87" s="18" t="str">
        <f>IF('P07'!$D73="NT","NT",IF($H$87="NCT","NC",IF('P07'!$D73="NC","NC",IF($H$87="CT","C",'P07'!$D73))))</f>
        <v>NA</v>
      </c>
      <c r="O87" s="18" t="str">
        <f>IF('P08'!$D73="NT","NT",IF($H$87="NCT","NC",IF('P08'!$D73="NC","NC",IF($H$87="CT","C",'P08'!$D73))))</f>
        <v>NA</v>
      </c>
      <c r="P87" s="18" t="str">
        <f>IF('P09'!$D73="NT","NT",IF($H$87="NCT","NC",IF('P09'!$D73="NC","NC",IF($H$87="CT","C",'P09'!$D73))))</f>
        <v>NA</v>
      </c>
      <c r="Q87" s="18" t="str">
        <f>IF('P10'!$D73="NT","NT",IF($H$87="NCT","NC",IF('P10'!$D73="NC","NC",IF($H$87="CT","C",'P10'!$D73))))</f>
        <v>NA</v>
      </c>
      <c r="R87" s="18" t="str">
        <f>IF('P11'!$D73="NT","NT",IF($H$87="NCT","NC",IF('P11'!$D73="NC","NC",IF($H$87="CT","C",'P11'!$D73))))</f>
        <v>NA</v>
      </c>
      <c r="S87" s="18" t="str">
        <f>IF('P12'!$D73="NT","NT",IF($H$87="NCT","NC",IF('P12'!$D73="NC","NC",IF($H$87="CT","C",'P12'!$D73))))</f>
        <v>NA</v>
      </c>
      <c r="T87" s="18" t="str">
        <f>IF('P13'!$D73="NT","NT",IF($H$87="NCT","NC",IF('P13'!$D73="NC","NC",IF($H$87="CT","C",'P13'!$D73))))</f>
        <v>NA</v>
      </c>
      <c r="U87" s="18" t="str">
        <f>IF('P14'!$D73="NT","NT",IF($H$87="NCT","NC",IF('P14'!$D73="NC","NC",IF($H$87="CT","C",'P14'!$D73))))</f>
        <v>NA</v>
      </c>
      <c r="V87" s="18" t="str">
        <f>IF('P15'!$D73="NT","NT",IF($H$87="NCT","NC",IF('P15'!$D73="NC","NC",IF($H$87="CT","C",'P15'!$D73))))</f>
        <v>NA</v>
      </c>
      <c r="W87" s="57"/>
    </row>
    <row r="88" spans="1:23">
      <c r="A88" s="39"/>
      <c r="B88" s="36"/>
      <c r="C88" s="36"/>
      <c r="D88" s="37"/>
      <c r="E88" s="40">
        <f>SUM(E74:E87)</f>
        <v>131</v>
      </c>
      <c r="F88" s="41">
        <f>SUM(F74:F87)</f>
        <v>31</v>
      </c>
      <c r="G88" s="50">
        <f>SUM(G74:G87)</f>
        <v>45</v>
      </c>
      <c r="H88" s="36"/>
      <c r="I88" s="36"/>
      <c r="J88" s="36"/>
      <c r="K88" s="36"/>
      <c r="L88" s="36"/>
      <c r="M88" s="36"/>
      <c r="N88" s="36"/>
      <c r="O88" s="36"/>
      <c r="P88" s="36"/>
      <c r="Q88" s="36"/>
      <c r="R88" s="36"/>
      <c r="S88" s="36"/>
      <c r="T88" s="36"/>
      <c r="U88" s="36"/>
      <c r="V88" s="36"/>
      <c r="W88" s="57"/>
    </row>
    <row r="89" spans="1:23" ht="30" customHeight="1">
      <c r="A89" s="118" t="s">
        <v>31</v>
      </c>
      <c r="B89" s="47" t="s">
        <v>178</v>
      </c>
      <c r="C89" s="48" t="s">
        <v>179</v>
      </c>
      <c r="D89" s="47" t="str">
        <f t="shared" si="21"/>
        <v>NC</v>
      </c>
      <c r="E89" s="42">
        <f t="shared" ref="E89:E101" si="22">COUNTIF(H89:V89,"C")</f>
        <v>13</v>
      </c>
      <c r="F89" s="43">
        <f t="shared" ref="F89:F101" si="23">COUNTIF(H89:V89,"NC")</f>
        <v>1</v>
      </c>
      <c r="G89" s="49">
        <f t="shared" ref="G89:G101" si="24">COUNTIF(H89:V89,"NA")</f>
        <v>0</v>
      </c>
      <c r="H89" s="18" t="str">
        <f>'P01'!$D74</f>
        <v>CT</v>
      </c>
      <c r="I89" s="18" t="str">
        <f>IF('P02'!$D74="NT","NT",IF($H$89="NCT","NC",IF('P02'!$D74="NC","NC",IF($H$89="CT","C",'P02'!$D74))))</f>
        <v>NC</v>
      </c>
      <c r="J89" s="18" t="str">
        <f>IF('P03'!$D74="NT","NT",IF($H$89="NCT","NC",IF('P03'!$D74="NC","NC",IF($H$89="CT","C",'P03'!$D74))))</f>
        <v>C</v>
      </c>
      <c r="K89" s="18" t="str">
        <f>IF('P04'!$D74="NT","NT",IF($H$89="NCT","NC",IF('P04'!$D74="NC","NC",IF($H$89="CT","C",'P04'!$D74))))</f>
        <v>C</v>
      </c>
      <c r="L89" s="18" t="str">
        <f>IF('P05'!$D74="NT","NT",IF($H$89="NCT","NC",IF('P05'!$D74="NC","NC",IF($H$89="CT","C",'P05'!$D74))))</f>
        <v>C</v>
      </c>
      <c r="M89" s="18" t="str">
        <f>IF('P06'!$D74="NT","NT",IF($H$89="NCT","NC",IF('P06'!$D74="NC","NC",IF($H$89="CT","C",'P06'!$D74))))</f>
        <v>C</v>
      </c>
      <c r="N89" s="18" t="str">
        <f>IF('P07'!$D74="NT","NT",IF($H$89="NCT","NC",IF('P07'!$D74="NC","NC",IF($H$89="CT","C",'P07'!$D74))))</f>
        <v>C</v>
      </c>
      <c r="O89" s="18" t="str">
        <f>IF('P08'!$D74="NT","NT",IF($H$89="NCT","NC",IF('P08'!$D74="NC","NC",IF($H$89="CT","C",'P08'!$D74))))</f>
        <v>C</v>
      </c>
      <c r="P89" s="18" t="str">
        <f>IF('P09'!$D74="NT","NT",IF($H$89="NCT","NC",IF('P09'!$D74="NC","NC",IF($H$89="CT","C",'P09'!$D74))))</f>
        <v>C</v>
      </c>
      <c r="Q89" s="18" t="str">
        <f>IF('P10'!$D74="NT","NT",IF($H$89="NCT","NC",IF('P10'!$D74="NC","NC",IF($H$89="CT","C",'P10'!$D74))))</f>
        <v>C</v>
      </c>
      <c r="R89" s="18" t="str">
        <f>IF('P11'!$D74="NT","NT",IF($H$89="NCT","NC",IF('P11'!$D74="NC","NC",IF($H$89="CT","C",'P11'!$D74))))</f>
        <v>C</v>
      </c>
      <c r="S89" s="18" t="str">
        <f>IF('P12'!$D74="NT","NT",IF($H$89="NCT","NC",IF('P12'!$D74="NC","NC",IF($H$89="CT","C",'P12'!$D74))))</f>
        <v>C</v>
      </c>
      <c r="T89" s="18" t="str">
        <f>IF('P13'!$D74="NT","NT",IF($H$89="NCT","NC",IF('P13'!$D74="NC","NC",IF($H$89="CT","C",'P13'!$D74))))</f>
        <v>C</v>
      </c>
      <c r="U89" s="18" t="str">
        <f>IF('P14'!$D74="NT","NT",IF($H$89="NCT","NC",IF('P14'!$D74="NC","NC",IF($H$89="CT","C",'P14'!$D74))))</f>
        <v>C</v>
      </c>
      <c r="V89" s="18" t="str">
        <f>IF('P15'!$D74="NT","NT",IF($H$89="NCT","NC",IF('P15'!$D74="NC","NC",IF($H$89="CT","C",'P15'!$D74))))</f>
        <v>C</v>
      </c>
      <c r="W89" s="57"/>
    </row>
    <row r="90" spans="1:23" ht="42.75">
      <c r="A90" s="119"/>
      <c r="B90" s="47" t="s">
        <v>180</v>
      </c>
      <c r="C90" s="48" t="s">
        <v>181</v>
      </c>
      <c r="D90" s="47" t="str">
        <f t="shared" si="21"/>
        <v>NC</v>
      </c>
      <c r="E90" s="42">
        <f t="shared" si="22"/>
        <v>0</v>
      </c>
      <c r="F90" s="43">
        <f t="shared" si="23"/>
        <v>14</v>
      </c>
      <c r="G90" s="49">
        <f t="shared" si="24"/>
        <v>0</v>
      </c>
      <c r="H90" s="18" t="str">
        <f>'P01'!$D75</f>
        <v>NCT</v>
      </c>
      <c r="I90" s="18" t="str">
        <f>IF('P02'!$D75="NT","NT",IF($H$90="NCT","NC",IF('P02'!$D75="NC","NC",IF($H$90="CT","C",'P02'!$D75))))</f>
        <v>NC</v>
      </c>
      <c r="J90" s="18" t="str">
        <f>IF('P03'!$D75="NT","NT",IF($H$90="NCT","NC",IF('P03'!$D75="NC","NC",IF($H$90="CT","C",'P03'!$D75))))</f>
        <v>NC</v>
      </c>
      <c r="K90" s="18" t="str">
        <f>IF('P04'!$D75="NT","NT",IF($H$90="NCT","NC",IF('P04'!$D75="NC","NC",IF($H$90="CT","C",'P04'!$D75))))</f>
        <v>NC</v>
      </c>
      <c r="L90" s="18" t="str">
        <f>IF('P05'!$D75="NT","NT",IF($H$90="NCT","NC",IF('P05'!$D75="NC","NC",IF($H$90="CT","C",'P05'!$D75))))</f>
        <v>NC</v>
      </c>
      <c r="M90" s="18" t="str">
        <f>IF('P06'!$D75="NT","NT",IF($H$90="NCT","NC",IF('P06'!$D75="NC","NC",IF($H$90="CT","C",'P06'!$D75))))</f>
        <v>NC</v>
      </c>
      <c r="N90" s="18" t="str">
        <f>IF('P07'!$D75="NT","NT",IF($H$90="NCT","NC",IF('P07'!$D75="NC","NC",IF($H$90="CT","C",'P07'!$D75))))</f>
        <v>NC</v>
      </c>
      <c r="O90" s="18" t="str">
        <f>IF('P08'!$D75="NT","NT",IF($H$90="NCT","NC",IF('P08'!$D75="NC","NC",IF($H$90="CT","C",'P08'!$D75))))</f>
        <v>NC</v>
      </c>
      <c r="P90" s="18" t="str">
        <f>IF('P09'!$D75="NT","NT",IF($H$90="NCT","NC",IF('P09'!$D75="NC","NC",IF($H$90="CT","C",'P09'!$D75))))</f>
        <v>NC</v>
      </c>
      <c r="Q90" s="18" t="str">
        <f>IF('P10'!$D75="NT","NT",IF($H$90="NCT","NC",IF('P10'!$D75="NC","NC",IF($H$90="CT","C",'P10'!$D75))))</f>
        <v>NC</v>
      </c>
      <c r="R90" s="18" t="str">
        <f>IF('P11'!$D75="NT","NT",IF($H$90="NCT","NC",IF('P11'!$D75="NC","NC",IF($H$90="CT","C",'P11'!$D75))))</f>
        <v>NC</v>
      </c>
      <c r="S90" s="18" t="str">
        <f>IF('P12'!$D75="NT","NT",IF($H$90="NCT","NC",IF('P12'!$D75="NC","NC",IF($H$90="CT","C",'P12'!$D75))))</f>
        <v>NC</v>
      </c>
      <c r="T90" s="18" t="str">
        <f>IF('P13'!$D75="NT","NT",IF($H$90="NCT","NC",IF('P13'!$D75="NC","NC",IF($H$90="CT","C",'P13'!$D75))))</f>
        <v>NC</v>
      </c>
      <c r="U90" s="18" t="str">
        <f>IF('P14'!$D75="NT","NT",IF($H$90="NCT","NC",IF('P14'!$D75="NC","NC",IF($H$90="CT","C",'P14'!$D75))))</f>
        <v>NC</v>
      </c>
      <c r="V90" s="18" t="str">
        <f>IF('P15'!$D75="NT","NT",IF($H$90="NCT","NC",IF('P15'!$D75="NC","NC",IF($H$90="CT","C",'P15'!$D75))))</f>
        <v>NC</v>
      </c>
      <c r="W90" s="57"/>
    </row>
    <row r="91" spans="1:23" ht="71.25">
      <c r="A91" s="119"/>
      <c r="B91" s="47" t="s">
        <v>182</v>
      </c>
      <c r="C91" s="48" t="s">
        <v>183</v>
      </c>
      <c r="D91" s="47" t="str">
        <f t="shared" si="21"/>
        <v>C</v>
      </c>
      <c r="E91" s="42">
        <f t="shared" si="22"/>
        <v>14</v>
      </c>
      <c r="F91" s="43">
        <f t="shared" si="23"/>
        <v>0</v>
      </c>
      <c r="G91" s="49">
        <f t="shared" si="24"/>
        <v>0</v>
      </c>
      <c r="H91" s="18" t="str">
        <f>'P01'!$D76</f>
        <v>CT</v>
      </c>
      <c r="I91" s="18" t="str">
        <f>IF('P02'!$D76="NT","NT",IF($H$91="NCT","NC",IF('P02'!$D76="NC","NC",IF($H$91="CT","C",'P02'!$D76))))</f>
        <v>C</v>
      </c>
      <c r="J91" s="18" t="str">
        <f>IF('P03'!$D76="NT","NT",IF($H$91="NCT","NC",IF('P03'!$D76="NC","NC",IF($H$91="CT","C",'P03'!$D76))))</f>
        <v>C</v>
      </c>
      <c r="K91" s="18" t="str">
        <f>IF('P04'!$D76="NT","NT",IF($H$91="NCT","NC",IF('P04'!$D76="NC","NC",IF($H$91="CT","C",'P04'!$D76))))</f>
        <v>C</v>
      </c>
      <c r="L91" s="18" t="str">
        <f>IF('P05'!$D76="NT","NT",IF($H$91="NCT","NC",IF('P05'!$D76="NC","NC",IF($H$91="CT","C",'P05'!$D76))))</f>
        <v>C</v>
      </c>
      <c r="M91" s="18" t="str">
        <f>IF('P06'!$D76="NT","NT",IF($H$91="NCT","NC",IF('P06'!$D76="NC","NC",IF($H$91="CT","C",'P06'!$D76))))</f>
        <v>C</v>
      </c>
      <c r="N91" s="18" t="str">
        <f>IF('P07'!$D76="NT","NT",IF($H$91="NCT","NC",IF('P07'!$D76="NC","NC",IF($H$91="CT","C",'P07'!$D76))))</f>
        <v>C</v>
      </c>
      <c r="O91" s="18" t="str">
        <f>IF('P08'!$D76="NT","NT",IF($H$91="NCT","NC",IF('P08'!$D76="NC","NC",IF($H$91="CT","C",'P08'!$D76))))</f>
        <v>C</v>
      </c>
      <c r="P91" s="18" t="str">
        <f>IF('P09'!$D76="NT","NT",IF($H$91="NCT","NC",IF('P09'!$D76="NC","NC",IF($H$91="CT","C",'P09'!$D76))))</f>
        <v>C</v>
      </c>
      <c r="Q91" s="18" t="str">
        <f>IF('P10'!$D76="NT","NT",IF($H$91="NCT","NC",IF('P10'!$D76="NC","NC",IF($H$91="CT","C",'P10'!$D76))))</f>
        <v>C</v>
      </c>
      <c r="R91" s="18" t="str">
        <f>IF('P11'!$D76="NT","NT",IF($H$91="NCT","NC",IF('P11'!$D76="NC","NC",IF($H$91="CT","C",'P11'!$D76))))</f>
        <v>C</v>
      </c>
      <c r="S91" s="18" t="str">
        <f>IF('P12'!$D76="NT","NT",IF($H$91="NCT","NC",IF('P12'!$D76="NC","NC",IF($H$91="CT","C",'P12'!$D76))))</f>
        <v>C</v>
      </c>
      <c r="T91" s="18" t="str">
        <f>IF('P13'!$D76="NT","NT",IF($H$91="NCT","NC",IF('P13'!$D76="NC","NC",IF($H$91="CT","C",'P13'!$D76))))</f>
        <v>C</v>
      </c>
      <c r="U91" s="18" t="str">
        <f>IF('P14'!$D76="NT","NT",IF($H$91="NCT","NC",IF('P14'!$D76="NC","NC",IF($H$91="CT","C",'P14'!$D76))))</f>
        <v>C</v>
      </c>
      <c r="V91" s="18" t="str">
        <f>IF('P15'!$D76="NT","NT",IF($H$91="NCT","NC",IF('P15'!$D76="NC","NC",IF($H$91="CT","C",'P15'!$D76))))</f>
        <v>C</v>
      </c>
      <c r="W91" s="57"/>
    </row>
    <row r="92" spans="1:23" ht="42.75">
      <c r="A92" s="119"/>
      <c r="B92" s="47" t="s">
        <v>184</v>
      </c>
      <c r="C92" s="48" t="s">
        <v>185</v>
      </c>
      <c r="D92" s="47" t="str">
        <f t="shared" si="21"/>
        <v>C</v>
      </c>
      <c r="E92" s="42">
        <f t="shared" si="22"/>
        <v>14</v>
      </c>
      <c r="F92" s="43">
        <f t="shared" si="23"/>
        <v>0</v>
      </c>
      <c r="G92" s="49">
        <f t="shared" si="24"/>
        <v>0</v>
      </c>
      <c r="H92" s="18" t="str">
        <f>'P01'!$D77</f>
        <v>CT</v>
      </c>
      <c r="I92" s="18" t="str">
        <f>IF('P02'!$D77="NT","NT",IF($H$92="NCT","NC",IF('P02'!$D77="NC","NC",IF($H$92="CT","C",'P02'!$D77))))</f>
        <v>C</v>
      </c>
      <c r="J92" s="18" t="str">
        <f>IF('P03'!$D77="NT","NT",IF($H$92="NCT","NC",IF('P03'!$D77="NC","NC",IF($H$92="CT","C",'P03'!$D77))))</f>
        <v>C</v>
      </c>
      <c r="K92" s="18" t="str">
        <f>IF('P04'!$D77="NT","NT",IF($H$92="NCT","NC",IF('P04'!$D77="NC","NC",IF($H$92="CT","C",'P04'!$D77))))</f>
        <v>C</v>
      </c>
      <c r="L92" s="18" t="str">
        <f>IF('P05'!$D77="NT","NT",IF($H$92="NCT","NC",IF('P05'!$D77="NC","NC",IF($H$92="CT","C",'P05'!$D77))))</f>
        <v>C</v>
      </c>
      <c r="M92" s="18" t="str">
        <f>IF('P06'!$D77="NT","NT",IF($H$92="NCT","NC",IF('P06'!$D77="NC","NC",IF($H$92="CT","C",'P06'!$D77))))</f>
        <v>C</v>
      </c>
      <c r="N92" s="18" t="str">
        <f>IF('P07'!$D77="NT","NT",IF($H$92="NCT","NC",IF('P07'!$D77="NC","NC",IF($H$92="CT","C",'P07'!$D77))))</f>
        <v>C</v>
      </c>
      <c r="O92" s="18" t="str">
        <f>IF('P08'!$D77="NT","NT",IF($H$92="NCT","NC",IF('P08'!$D77="NC","NC",IF($H$92="CT","C",'P08'!$D77))))</f>
        <v>C</v>
      </c>
      <c r="P92" s="18" t="str">
        <f>IF('P09'!$D77="NT","NT",IF($H$92="NCT","NC",IF('P09'!$D77="NC","NC",IF($H$92="CT","C",'P09'!$D77))))</f>
        <v>C</v>
      </c>
      <c r="Q92" s="18" t="str">
        <f>IF('P10'!$D77="NT","NT",IF($H$92="NCT","NC",IF('P10'!$D77="NC","NC",IF($H$92="CT","C",'P10'!$D77))))</f>
        <v>C</v>
      </c>
      <c r="R92" s="18" t="str">
        <f>IF('P11'!$D77="NT","NT",IF($H$92="NCT","NC",IF('P11'!$D77="NC","NC",IF($H$92="CT","C",'P11'!$D77))))</f>
        <v>C</v>
      </c>
      <c r="S92" s="18" t="str">
        <f>IF('P12'!$D77="NT","NT",IF($H$92="NCT","NC",IF('P12'!$D77="NC","NC",IF($H$92="CT","C",'P12'!$D77))))</f>
        <v>C</v>
      </c>
      <c r="T92" s="18" t="str">
        <f>IF('P13'!$D77="NT","NT",IF($H$92="NCT","NC",IF('P13'!$D77="NC","NC",IF($H$92="CT","C",'P13'!$D77))))</f>
        <v>C</v>
      </c>
      <c r="U92" s="18" t="str">
        <f>IF('P14'!$D77="NT","NT",IF($H$92="NCT","NC",IF('P14'!$D77="NC","NC",IF($H$92="CT","C",'P14'!$D77))))</f>
        <v>C</v>
      </c>
      <c r="V92" s="18" t="str">
        <f>IF('P15'!$D77="NT","NT",IF($H$92="NCT","NC",IF('P15'!$D77="NC","NC",IF($H$92="CT","C",'P15'!$D77))))</f>
        <v>C</v>
      </c>
      <c r="W92" s="57"/>
    </row>
    <row r="93" spans="1:23" ht="28.5">
      <c r="A93" s="119"/>
      <c r="B93" s="47" t="s">
        <v>186</v>
      </c>
      <c r="C93" s="48" t="s">
        <v>187</v>
      </c>
      <c r="D93" s="47" t="str">
        <f t="shared" si="21"/>
        <v>C</v>
      </c>
      <c r="E93" s="42">
        <f t="shared" si="22"/>
        <v>2</v>
      </c>
      <c r="F93" s="43">
        <f t="shared" si="23"/>
        <v>0</v>
      </c>
      <c r="G93" s="49">
        <f t="shared" si="24"/>
        <v>13</v>
      </c>
      <c r="H93" s="18" t="str">
        <f>'P01'!$D78</f>
        <v>NA</v>
      </c>
      <c r="I93" s="18" t="str">
        <f>IF('P02'!$D78="NT","NT",IF($H$93="NCT","NC",IF('P02'!$D78="NC","NC",IF($H$93="CT","C",'P02'!$D78))))</f>
        <v>NA</v>
      </c>
      <c r="J93" s="18" t="str">
        <f>IF('P03'!$D78="NT","NT",IF($H$93="NCT","NC",IF('P03'!$D78="NC","NC",IF($H$93="CT","C",'P03'!$D78))))</f>
        <v>NA</v>
      </c>
      <c r="K93" s="18" t="str">
        <f>IF('P04'!$D78="NT","NT",IF($H$93="NCT","NC",IF('P04'!$D78="NC","NC",IF($H$93="CT","C",'P04'!$D78))))</f>
        <v>C</v>
      </c>
      <c r="L93" s="18" t="str">
        <f>IF('P05'!$D78="NT","NT",IF($H$93="NCT","NC",IF('P05'!$D78="NC","NC",IF($H$93="CT","C",'P05'!$D78))))</f>
        <v>NA</v>
      </c>
      <c r="M93" s="18" t="str">
        <f>IF('P06'!$D78="NT","NT",IF($H$93="NCT","NC",IF('P06'!$D78="NC","NC",IF($H$93="CT","C",'P06'!$D78))))</f>
        <v>NA</v>
      </c>
      <c r="N93" s="18" t="str">
        <f>IF('P07'!$D78="NT","NT",IF($H$93="NCT","NC",IF('P07'!$D78="NC","NC",IF($H$93="CT","C",'P07'!$D78))))</f>
        <v>NA</v>
      </c>
      <c r="O93" s="18" t="str">
        <f>IF('P08'!$D78="NT","NT",IF($H$93="NCT","NC",IF('P08'!$D78="NC","NC",IF($H$93="CT","C",'P08'!$D78))))</f>
        <v>NA</v>
      </c>
      <c r="P93" s="18" t="str">
        <f>IF('P09'!$D78="NT","NT",IF($H$93="NCT","NC",IF('P09'!$D78="NC","NC",IF($H$93="CT","C",'P09'!$D78))))</f>
        <v>C</v>
      </c>
      <c r="Q93" s="18" t="str">
        <f>IF('P10'!$D78="NT","NT",IF($H$93="NCT","NC",IF('P10'!$D78="NC","NC",IF($H$93="CT","C",'P10'!$D78))))</f>
        <v>NA</v>
      </c>
      <c r="R93" s="18" t="str">
        <f>IF('P11'!$D78="NT","NT",IF($H$93="NCT","NC",IF('P11'!$D78="NC","NC",IF($H$93="CT","C",'P11'!$D78))))</f>
        <v>NA</v>
      </c>
      <c r="S93" s="18" t="str">
        <f>IF('P12'!$D78="NT","NT",IF($H$93="NCT","NC",IF('P12'!$D78="NC","NC",IF($H$93="CT","C",'P12'!$D78))))</f>
        <v>NA</v>
      </c>
      <c r="T93" s="18" t="str">
        <f>IF('P13'!$D78="NT","NT",IF($H$93="NCT","NC",IF('P13'!$D78="NC","NC",IF($H$93="CT","C",'P13'!$D78))))</f>
        <v>NA</v>
      </c>
      <c r="U93" s="18" t="str">
        <f>IF('P14'!$D78="NT","NT",IF($H$93="NCT","NC",IF('P14'!$D78="NC","NC",IF($H$93="CT","C",'P14'!$D78))))</f>
        <v>NA</v>
      </c>
      <c r="V93" s="18" t="str">
        <f>IF('P15'!$D78="NT","NT",IF($H$93="NCT","NC",IF('P15'!$D78="NC","NC",IF($H$93="CT","C",'P15'!$D78))))</f>
        <v>NA</v>
      </c>
      <c r="W93" s="57"/>
    </row>
    <row r="94" spans="1:23" ht="28.5">
      <c r="A94" s="119"/>
      <c r="B94" s="47" t="s">
        <v>188</v>
      </c>
      <c r="C94" s="48" t="s">
        <v>189</v>
      </c>
      <c r="D94" s="47" t="str">
        <f t="shared" si="21"/>
        <v>NC</v>
      </c>
      <c r="E94" s="42">
        <f t="shared" si="22"/>
        <v>2</v>
      </c>
      <c r="F94" s="43">
        <f t="shared" si="23"/>
        <v>1</v>
      </c>
      <c r="G94" s="49">
        <f t="shared" si="24"/>
        <v>12</v>
      </c>
      <c r="H94" s="18" t="str">
        <f>'P01'!$D79</f>
        <v>NA</v>
      </c>
      <c r="I94" s="18" t="str">
        <f>IF('P02'!$D79="NT","NT",IF($H$94="NCT","NC",IF('P02'!$D79="NC","NC",IF($H$94="CT","C",'P02'!$D79))))</f>
        <v>NC</v>
      </c>
      <c r="J94" s="18" t="str">
        <f>IF('P03'!$D79="NT","NT",IF($H$94="NCT","NC",IF('P03'!$D79="NC","NC",IF($H$94="CT","C",'P03'!$D79))))</f>
        <v>NA</v>
      </c>
      <c r="K94" s="18" t="str">
        <f>IF('P04'!$D79="NT","NT",IF($H$94="NCT","NC",IF('P04'!$D79="NC","NC",IF($H$94="CT","C",'P04'!$D79))))</f>
        <v>C</v>
      </c>
      <c r="L94" s="18" t="str">
        <f>IF('P05'!$D79="NT","NT",IF($H$94="NCT","NC",IF('P05'!$D79="NC","NC",IF($H$94="CT","C",'P05'!$D79))))</f>
        <v>NA</v>
      </c>
      <c r="M94" s="18" t="str">
        <f>IF('P06'!$D79="NT","NT",IF($H$94="NCT","NC",IF('P06'!$D79="NC","NC",IF($H$94="CT","C",'P06'!$D79))))</f>
        <v>NA</v>
      </c>
      <c r="N94" s="18" t="str">
        <f>IF('P07'!$D79="NT","NT",IF($H$94="NCT","NC",IF('P07'!$D79="NC","NC",IF($H$94="CT","C",'P07'!$D79))))</f>
        <v>NA</v>
      </c>
      <c r="O94" s="18" t="str">
        <f>IF('P08'!$D79="NT","NT",IF($H$94="NCT","NC",IF('P08'!$D79="NC","NC",IF($H$94="CT","C",'P08'!$D79))))</f>
        <v>NA</v>
      </c>
      <c r="P94" s="18" t="str">
        <f>IF('P09'!$D79="NT","NT",IF($H$94="NCT","NC",IF('P09'!$D79="NC","NC",IF($H$94="CT","C",'P09'!$D79))))</f>
        <v>C</v>
      </c>
      <c r="Q94" s="18" t="str">
        <f>IF('P10'!$D79="NT","NT",IF($H$94="NCT","NC",IF('P10'!$D79="NC","NC",IF($H$94="CT","C",'P10'!$D79))))</f>
        <v>NA</v>
      </c>
      <c r="R94" s="18" t="str">
        <f>IF('P11'!$D79="NT","NT",IF($H$94="NCT","NC",IF('P11'!$D79="NC","NC",IF($H$94="CT","C",'P11'!$D79))))</f>
        <v>NA</v>
      </c>
      <c r="S94" s="18" t="str">
        <f>IF('P12'!$D79="NT","NT",IF($H$94="NCT","NC",IF('P12'!$D79="NC","NC",IF($H$94="CT","C",'P12'!$D79))))</f>
        <v>NA</v>
      </c>
      <c r="T94" s="18" t="str">
        <f>IF('P13'!$D79="NT","NT",IF($H$94="NCT","NC",IF('P13'!$D79="NC","NC",IF($H$94="CT","C",'P13'!$D79))))</f>
        <v>NA</v>
      </c>
      <c r="U94" s="18" t="str">
        <f>IF('P14'!$D79="NT","NT",IF($H$94="NCT","NC",IF('P14'!$D79="NC","NC",IF($H$94="CT","C",'P14'!$D79))))</f>
        <v>NA</v>
      </c>
      <c r="V94" s="18" t="str">
        <f>IF('P15'!$D79="NT","NT",IF($H$94="NCT","NC",IF('P15'!$D79="NC","NC",IF($H$94="CT","C",'P15'!$D79))))</f>
        <v>NA</v>
      </c>
      <c r="W94" s="57"/>
    </row>
    <row r="95" spans="1:23" ht="42.75">
      <c r="A95" s="119"/>
      <c r="B95" s="47" t="s">
        <v>190</v>
      </c>
      <c r="C95" s="48" t="s">
        <v>191</v>
      </c>
      <c r="D95" s="47" t="str">
        <f t="shared" si="21"/>
        <v>C</v>
      </c>
      <c r="E95" s="42">
        <f t="shared" si="22"/>
        <v>2</v>
      </c>
      <c r="F95" s="43">
        <f t="shared" si="23"/>
        <v>0</v>
      </c>
      <c r="G95" s="49">
        <f t="shared" si="24"/>
        <v>13</v>
      </c>
      <c r="H95" s="18" t="str">
        <f>'P01'!$D80</f>
        <v>NA</v>
      </c>
      <c r="I95" s="18" t="str">
        <f>IF('P02'!$D80="NT","NT",IF($H$95="NCT","NC",IF('P02'!$D80="NC","NC",IF($H$95="CT","C",'P02'!$D80))))</f>
        <v>NA</v>
      </c>
      <c r="J95" s="18" t="str">
        <f>IF('P03'!$D80="NT","NT",IF($H$95="NCT","NC",IF('P03'!$D80="NC","NC",IF($H$95="CT","C",'P03'!$D80))))</f>
        <v>NA</v>
      </c>
      <c r="K95" s="18" t="str">
        <f>IF('P04'!$D80="NT","NT",IF($H$95="NCT","NC",IF('P04'!$D80="NC","NC",IF($H$95="CT","C",'P04'!$D80))))</f>
        <v>C</v>
      </c>
      <c r="L95" s="18" t="str">
        <f>IF('P05'!$D80="NT","NT",IF($H$95="NCT","NC",IF('P05'!$D80="NC","NC",IF($H$95="CT","C",'P05'!$D80))))</f>
        <v>NA</v>
      </c>
      <c r="M95" s="18" t="str">
        <f>IF('P06'!$D80="NT","NT",IF($H$95="NCT","NC",IF('P06'!$D80="NC","NC",IF($H$95="CT","C",'P06'!$D80))))</f>
        <v>NA</v>
      </c>
      <c r="N95" s="18" t="str">
        <f>IF('P07'!$D80="NT","NT",IF($H$95="NCT","NC",IF('P07'!$D80="NC","NC",IF($H$95="CT","C",'P07'!$D80))))</f>
        <v>NA</v>
      </c>
      <c r="O95" s="18" t="str">
        <f>IF('P08'!$D80="NT","NT",IF($H$95="NCT","NC",IF('P08'!$D80="NC","NC",IF($H$95="CT","C",'P08'!$D80))))</f>
        <v>NA</v>
      </c>
      <c r="P95" s="18" t="str">
        <f>IF('P09'!$D80="NT","NT",IF($H$95="NCT","NC",IF('P09'!$D80="NC","NC",IF($H$95="CT","C",'P09'!$D80))))</f>
        <v>C</v>
      </c>
      <c r="Q95" s="18" t="str">
        <f>IF('P10'!$D80="NT","NT",IF($H$95="NCT","NC",IF('P10'!$D80="NC","NC",IF($H$95="CT","C",'P10'!$D80))))</f>
        <v>NA</v>
      </c>
      <c r="R95" s="18" t="str">
        <f>IF('P11'!$D80="NT","NT",IF($H$95="NCT","NC",IF('P11'!$D80="NC","NC",IF($H$95="CT","C",'P11'!$D80))))</f>
        <v>NA</v>
      </c>
      <c r="S95" s="18" t="str">
        <f>IF('P12'!$D80="NT","NT",IF($H$95="NCT","NC",IF('P12'!$D80="NC","NC",IF($H$95="CT","C",'P12'!$D80))))</f>
        <v>NA</v>
      </c>
      <c r="T95" s="18" t="str">
        <f>IF('P13'!$D80="NT","NT",IF($H$95="NCT","NC",IF('P13'!$D80="NC","NC",IF($H$95="CT","C",'P13'!$D80))))</f>
        <v>NA</v>
      </c>
      <c r="U95" s="18" t="str">
        <f>IF('P14'!$D80="NT","NT",IF($H$95="NCT","NC",IF('P14'!$D80="NC","NC",IF($H$95="CT","C",'P14'!$D80))))</f>
        <v>NA</v>
      </c>
      <c r="V95" s="18" t="str">
        <f>IF('P15'!$D80="NT","NT",IF($H$95="NCT","NC",IF('P15'!$D80="NC","NC",IF($H$95="CT","C",'P15'!$D80))))</f>
        <v>NA</v>
      </c>
      <c r="W95" s="57"/>
    </row>
    <row r="96" spans="1:23" ht="42.75">
      <c r="A96" s="119"/>
      <c r="B96" s="47" t="s">
        <v>192</v>
      </c>
      <c r="C96" s="48" t="s">
        <v>193</v>
      </c>
      <c r="D96" s="47" t="str">
        <f t="shared" si="21"/>
        <v>NA</v>
      </c>
      <c r="E96" s="42">
        <f t="shared" si="22"/>
        <v>0</v>
      </c>
      <c r="F96" s="43">
        <f t="shared" si="23"/>
        <v>0</v>
      </c>
      <c r="G96" s="49">
        <f t="shared" si="24"/>
        <v>15</v>
      </c>
      <c r="H96" s="18" t="str">
        <f>'P01'!$D81</f>
        <v>NA</v>
      </c>
      <c r="I96" s="18" t="str">
        <f>IF('P02'!$D81="NT","NT",IF($H$96="NCT","NC",IF('P02'!$D81="NC","NC",IF($H$96="CT","C",'P02'!$D81))))</f>
        <v>NA</v>
      </c>
      <c r="J96" s="18" t="str">
        <f>IF('P03'!$D81="NT","NT",IF($H$96="NCT","NC",IF('P03'!$D81="NC","NC",IF($H$96="CT","C",'P03'!$D81))))</f>
        <v>NA</v>
      </c>
      <c r="K96" s="18" t="str">
        <f>IF('P04'!$D81="NT","NT",IF($H$96="NCT","NC",IF('P04'!$D81="NC","NC",IF($H$96="CT","C",'P04'!$D81))))</f>
        <v>NA</v>
      </c>
      <c r="L96" s="18" t="str">
        <f>IF('P05'!$D81="NT","NT",IF($H$96="NCT","NC",IF('P05'!$D81="NC","NC",IF($H$96="CT","C",'P05'!$D81))))</f>
        <v>NA</v>
      </c>
      <c r="M96" s="18" t="str">
        <f>IF('P06'!$D81="NT","NT",IF($H$96="NCT","NC",IF('P06'!$D81="NC","NC",IF($H$96="CT","C",'P06'!$D81))))</f>
        <v>NA</v>
      </c>
      <c r="N96" s="18" t="str">
        <f>IF('P07'!$D81="NT","NT",IF($H$96="NCT","NC",IF('P07'!$D81="NC","NC",IF($H$96="CT","C",'P07'!$D81))))</f>
        <v>NA</v>
      </c>
      <c r="O96" s="18" t="str">
        <f>IF('P08'!$D81="NT","NT",IF($H$96="NCT","NC",IF('P08'!$D81="NC","NC",IF($H$96="CT","C",'P08'!$D81))))</f>
        <v>NA</v>
      </c>
      <c r="P96" s="18" t="str">
        <f>IF('P09'!$D81="NT","NT",IF($H$96="NCT","NC",IF('P09'!$D81="NC","NC",IF($H$96="CT","C",'P09'!$D81))))</f>
        <v>NA</v>
      </c>
      <c r="Q96" s="18" t="str">
        <f>IF('P10'!$D81="NT","NT",IF($H$96="NCT","NC",IF('P10'!$D81="NC","NC",IF($H$96="CT","C",'P10'!$D81))))</f>
        <v>NA</v>
      </c>
      <c r="R96" s="18" t="str">
        <f>IF('P11'!$D81="NT","NT",IF($H$96="NCT","NC",IF('P11'!$D81="NC","NC",IF($H$96="CT","C",'P11'!$D81))))</f>
        <v>NA</v>
      </c>
      <c r="S96" s="18" t="str">
        <f>IF('P12'!$D81="NT","NT",IF($H$96="NCT","NC",IF('P12'!$D81="NC","NC",IF($H$96="CT","C",'P12'!$D81))))</f>
        <v>NA</v>
      </c>
      <c r="T96" s="18" t="str">
        <f>IF('P13'!$D81="NT","NT",IF($H$96="NCT","NC",IF('P13'!$D81="NC","NC",IF($H$96="CT","C",'P13'!$D81))))</f>
        <v>NA</v>
      </c>
      <c r="U96" s="18" t="str">
        <f>IF('P14'!$D81="NT","NT",IF($H$96="NCT","NC",IF('P14'!$D81="NC","NC",IF($H$96="CT","C",'P14'!$D81))))</f>
        <v>NA</v>
      </c>
      <c r="V96" s="18" t="str">
        <f>IF('P15'!$D81="NT","NT",IF($H$96="NCT","NC",IF('P15'!$D81="NC","NC",IF($H$96="CT","C",'P15'!$D81))))</f>
        <v>NA</v>
      </c>
      <c r="W96" s="57"/>
    </row>
    <row r="97" spans="1:23" ht="28.5">
      <c r="A97" s="119"/>
      <c r="B97" s="47" t="s">
        <v>194</v>
      </c>
      <c r="C97" s="48" t="s">
        <v>195</v>
      </c>
      <c r="D97" s="47" t="str">
        <f t="shared" si="21"/>
        <v>NC</v>
      </c>
      <c r="E97" s="42">
        <f t="shared" si="22"/>
        <v>0</v>
      </c>
      <c r="F97" s="43">
        <f t="shared" si="23"/>
        <v>14</v>
      </c>
      <c r="G97" s="49">
        <f t="shared" si="24"/>
        <v>0</v>
      </c>
      <c r="H97" s="18" t="str">
        <f>'P01'!$D82</f>
        <v>NCT</v>
      </c>
      <c r="I97" s="18" t="str">
        <f>IF('P02'!$D82="NT","NT",IF($H$97="NCT","NC",IF('P02'!$D82="NC","NC",IF($H$97="CT","C",'P02'!$D82))))</f>
        <v>NC</v>
      </c>
      <c r="J97" s="18" t="str">
        <f>IF('P03'!$D82="NT","NT",IF($H$97="NCT","NC",IF('P03'!$D82="NC","NC",IF($H$97="CT","C",'P03'!$D82))))</f>
        <v>NC</v>
      </c>
      <c r="K97" s="18" t="str">
        <f>IF('P04'!$D82="NT","NT",IF($H$97="NCT","NC",IF('P04'!$D82="NC","NC",IF($H$97="CT","C",'P04'!$D82))))</f>
        <v>NC</v>
      </c>
      <c r="L97" s="18" t="str">
        <f>IF('P05'!$D82="NT","NT",IF($H$97="NCT","NC",IF('P05'!$D82="NC","NC",IF($H$97="CT","C",'P05'!$D82))))</f>
        <v>NC</v>
      </c>
      <c r="M97" s="18" t="str">
        <f>IF('P06'!$D82="NT","NT",IF($H$97="NCT","NC",IF('P06'!$D82="NC","NC",IF($H$97="CT","C",'P06'!$D82))))</f>
        <v>NC</v>
      </c>
      <c r="N97" s="18" t="str">
        <f>IF('P07'!$D82="NT","NT",IF($H$97="NCT","NC",IF('P07'!$D82="NC","NC",IF($H$97="CT","C",'P07'!$D82))))</f>
        <v>NC</v>
      </c>
      <c r="O97" s="18" t="str">
        <f>IF('P08'!$D82="NT","NT",IF($H$97="NCT","NC",IF('P08'!$D82="NC","NC",IF($H$97="CT","C",'P08'!$D82))))</f>
        <v>NC</v>
      </c>
      <c r="P97" s="18" t="str">
        <f>IF('P09'!$D82="NT","NT",IF($H$97="NCT","NC",IF('P09'!$D82="NC","NC",IF($H$97="CT","C",'P09'!$D82))))</f>
        <v>NC</v>
      </c>
      <c r="Q97" s="18" t="str">
        <f>IF('P10'!$D82="NT","NT",IF($H$97="NCT","NC",IF('P10'!$D82="NC","NC",IF($H$97="CT","C",'P10'!$D82))))</f>
        <v>NC</v>
      </c>
      <c r="R97" s="18" t="str">
        <f>IF('P11'!$D82="NT","NT",IF($H$97="NCT","NC",IF('P11'!$D82="NC","NC",IF($H$97="CT","C",'P11'!$D82))))</f>
        <v>NC</v>
      </c>
      <c r="S97" s="18" t="str">
        <f>IF('P12'!$D82="NT","NT",IF($H$97="NCT","NC",IF('P12'!$D82="NC","NC",IF($H$97="CT","C",'P12'!$D82))))</f>
        <v>NC</v>
      </c>
      <c r="T97" s="18" t="str">
        <f>IF('P13'!$D82="NT","NT",IF($H$97="NCT","NC",IF('P13'!$D82="NC","NC",IF($H$97="CT","C",'P13'!$D82))))</f>
        <v>NC</v>
      </c>
      <c r="U97" s="18" t="str">
        <f>IF('P14'!$D82="NT","NT",IF($H$97="NCT","NC",IF('P14'!$D82="NC","NC",IF($H$97="CT","C",'P14'!$D82))))</f>
        <v>NC</v>
      </c>
      <c r="V97" s="18" t="str">
        <f>IF('P15'!$D82="NT","NT",IF($H$97="NCT","NC",IF('P15'!$D82="NC","NC",IF($H$97="CT","C",'P15'!$D82))))</f>
        <v>NC</v>
      </c>
      <c r="W97" s="57"/>
    </row>
    <row r="98" spans="1:23" ht="42.75">
      <c r="A98" s="119"/>
      <c r="B98" s="47" t="s">
        <v>196</v>
      </c>
      <c r="C98" s="48" t="s">
        <v>197</v>
      </c>
      <c r="D98" s="47" t="str">
        <f t="shared" si="21"/>
        <v>C</v>
      </c>
      <c r="E98" s="42">
        <f t="shared" si="22"/>
        <v>1</v>
      </c>
      <c r="F98" s="43">
        <f t="shared" si="23"/>
        <v>0</v>
      </c>
      <c r="G98" s="49">
        <f t="shared" si="24"/>
        <v>14</v>
      </c>
      <c r="H98" s="18" t="str">
        <f>'P01'!$D83</f>
        <v>NA</v>
      </c>
      <c r="I98" s="18" t="str">
        <f>IF('P02'!$D83="NT","NT",IF($H$98="NCT","NC",IF('P02'!$D83="NC","NC",IF($H$98="CT","C",'P02'!$D83))))</f>
        <v>C</v>
      </c>
      <c r="J98" s="18" t="str">
        <f>IF('P03'!$D83="NT","NT",IF($H$98="NCT","NC",IF('P03'!$D83="NC","NC",IF($H$98="CT","C",'P03'!$D83))))</f>
        <v>NA</v>
      </c>
      <c r="K98" s="18" t="str">
        <f>IF('P04'!$D83="NT","NT",IF($H$98="NCT","NC",IF('P04'!$D83="NC","NC",IF($H$98="CT","C",'P04'!$D83))))</f>
        <v>NA</v>
      </c>
      <c r="L98" s="18" t="str">
        <f>IF('P05'!$D83="NT","NT",IF($H$98="NCT","NC",IF('P05'!$D83="NC","NC",IF($H$98="CT","C",'P05'!$D83))))</f>
        <v>NA</v>
      </c>
      <c r="M98" s="18" t="str">
        <f>IF('P06'!$D83="NT","NT",IF($H$98="NCT","NC",IF('P06'!$D83="NC","NC",IF($H$98="CT","C",'P06'!$D83))))</f>
        <v>NA</v>
      </c>
      <c r="N98" s="18" t="str">
        <f>IF('P07'!$D83="NT","NT",IF($H$98="NCT","NC",IF('P07'!$D83="NC","NC",IF($H$98="CT","C",'P07'!$D83))))</f>
        <v>NA</v>
      </c>
      <c r="O98" s="18" t="str">
        <f>IF('P08'!$D83="NT","NT",IF($H$98="NCT","NC",IF('P08'!$D83="NC","NC",IF($H$98="CT","C",'P08'!$D83))))</f>
        <v>NA</v>
      </c>
      <c r="P98" s="18" t="str">
        <f>IF('P09'!$D83="NT","NT",IF($H$98="NCT","NC",IF('P09'!$D83="NC","NC",IF($H$98="CT","C",'P09'!$D83))))</f>
        <v>NA</v>
      </c>
      <c r="Q98" s="18" t="str">
        <f>IF('P10'!$D83="NT","NT",IF($H$98="NCT","NC",IF('P10'!$D83="NC","NC",IF($H$98="CT","C",'P10'!$D83))))</f>
        <v>NA</v>
      </c>
      <c r="R98" s="18" t="str">
        <f>IF('P11'!$D83="NT","NT",IF($H$98="NCT","NC",IF('P11'!$D83="NC","NC",IF($H$98="CT","C",'P11'!$D83))))</f>
        <v>NA</v>
      </c>
      <c r="S98" s="18" t="str">
        <f>IF('P12'!$D83="NT","NT",IF($H$98="NCT","NC",IF('P12'!$D83="NC","NC",IF($H$98="CT","C",'P12'!$D83))))</f>
        <v>NA</v>
      </c>
      <c r="T98" s="18" t="str">
        <f>IF('P13'!$D83="NT","NT",IF($H$98="NCT","NC",IF('P13'!$D83="NC","NC",IF($H$98="CT","C",'P13'!$D83))))</f>
        <v>NA</v>
      </c>
      <c r="U98" s="18" t="str">
        <f>IF('P14'!$D83="NT","NT",IF($H$98="NCT","NC",IF('P14'!$D83="NC","NC",IF($H$98="CT","C",'P14'!$D83))))</f>
        <v>NA</v>
      </c>
      <c r="V98" s="18" t="str">
        <f>IF('P15'!$D83="NT","NT",IF($H$98="NCT","NC",IF('P15'!$D83="NC","NC",IF($H$98="CT","C",'P15'!$D83))))</f>
        <v>NA</v>
      </c>
      <c r="W98" s="57"/>
    </row>
    <row r="99" spans="1:23" ht="57">
      <c r="A99" s="119"/>
      <c r="B99" s="47" t="s">
        <v>198</v>
      </c>
      <c r="C99" s="48" t="s">
        <v>199</v>
      </c>
      <c r="D99" s="47" t="str">
        <f t="shared" si="21"/>
        <v>NA</v>
      </c>
      <c r="E99" s="42">
        <f t="shared" si="22"/>
        <v>0</v>
      </c>
      <c r="F99" s="43">
        <f t="shared" si="23"/>
        <v>0</v>
      </c>
      <c r="G99" s="49">
        <f t="shared" si="24"/>
        <v>15</v>
      </c>
      <c r="H99" s="18" t="str">
        <f>'P01'!$D84</f>
        <v>NA</v>
      </c>
      <c r="I99" s="18" t="str">
        <f>IF('P02'!$D84="NT","NT",IF($H$99="NCT","NC",IF('P02'!$D84="NC","NC",IF($H$99="CT","C",'P02'!$D84))))</f>
        <v>NA</v>
      </c>
      <c r="J99" s="18" t="str">
        <f>IF('P03'!$D84="NT","NT",IF($H$99="NCT","NC",IF('P03'!$D84="NC","NC",IF($H$99="CT","C",'P03'!$D84))))</f>
        <v>NA</v>
      </c>
      <c r="K99" s="18" t="str">
        <f>IF('P04'!$D84="NT","NT",IF($H$99="NCT","NC",IF('P04'!$D84="NC","NC",IF($H$99="CT","C",'P04'!$D84))))</f>
        <v>NA</v>
      </c>
      <c r="L99" s="18" t="str">
        <f>IF('P05'!$D84="NT","NT",IF($H$99="NCT","NC",IF('P05'!$D84="NC","NC",IF($H$99="CT","C",'P05'!$D84))))</f>
        <v>NA</v>
      </c>
      <c r="M99" s="18" t="str">
        <f>IF('P06'!$D84="NT","NT",IF($H$99="NCT","NC",IF('P06'!$D84="NC","NC",IF($H$99="CT","C",'P06'!$D84))))</f>
        <v>NA</v>
      </c>
      <c r="N99" s="18" t="str">
        <f>IF('P07'!$D84="NT","NT",IF($H$99="NCT","NC",IF('P07'!$D84="NC","NC",IF($H$99="CT","C",'P07'!$D84))))</f>
        <v>NA</v>
      </c>
      <c r="O99" s="18" t="str">
        <f>IF('P08'!$D84="NT","NT",IF($H$99="NCT","NC",IF('P08'!$D84="NC","NC",IF($H$99="CT","C",'P08'!$D84))))</f>
        <v>NA</v>
      </c>
      <c r="P99" s="18" t="str">
        <f>IF('P09'!$D84="NT","NT",IF($H$99="NCT","NC",IF('P09'!$D84="NC","NC",IF($H$99="CT","C",'P09'!$D84))))</f>
        <v>NA</v>
      </c>
      <c r="Q99" s="18" t="str">
        <f>IF('P10'!$D84="NT","NT",IF($H$99="NCT","NC",IF('P10'!$D84="NC","NC",IF($H$99="CT","C",'P10'!$D84))))</f>
        <v>NA</v>
      </c>
      <c r="R99" s="18" t="str">
        <f>IF('P11'!$D84="NT","NT",IF($H$99="NCT","NC",IF('P11'!$D84="NC","NC",IF($H$99="CT","C",'P11'!$D84))))</f>
        <v>NA</v>
      </c>
      <c r="S99" s="18" t="str">
        <f>IF('P12'!$D84="NT","NT",IF($H$99="NCT","NC",IF('P12'!$D84="NC","NC",IF($H$99="CT","C",'P12'!$D84))))</f>
        <v>NA</v>
      </c>
      <c r="T99" s="18" t="str">
        <f>IF('P13'!$D84="NT","NT",IF($H$99="NCT","NC",IF('P13'!$D84="NC","NC",IF($H$99="CT","C",'P13'!$D84))))</f>
        <v>NA</v>
      </c>
      <c r="U99" s="18" t="str">
        <f>IF('P14'!$D84="NT","NT",IF($H$99="NCT","NC",IF('P14'!$D84="NC","NC",IF($H$99="CT","C",'P14'!$D84))))</f>
        <v>NA</v>
      </c>
      <c r="V99" s="18" t="str">
        <f>IF('P15'!$D84="NT","NT",IF($H$99="NCT","NC",IF('P15'!$D84="NC","NC",IF($H$99="CT","C",'P15'!$D84))))</f>
        <v>NA</v>
      </c>
      <c r="W99" s="57"/>
    </row>
    <row r="100" spans="1:23" ht="85.5">
      <c r="A100" s="119"/>
      <c r="B100" s="47" t="s">
        <v>200</v>
      </c>
      <c r="C100" s="48" t="s">
        <v>201</v>
      </c>
      <c r="D100" s="47" t="str">
        <f t="shared" si="21"/>
        <v>NA</v>
      </c>
      <c r="E100" s="42">
        <f t="shared" si="22"/>
        <v>0</v>
      </c>
      <c r="F100" s="43">
        <f t="shared" si="23"/>
        <v>0</v>
      </c>
      <c r="G100" s="49">
        <f t="shared" si="24"/>
        <v>15</v>
      </c>
      <c r="H100" s="18" t="str">
        <f>'P01'!$D85</f>
        <v>NA</v>
      </c>
      <c r="I100" s="18" t="str">
        <f>IF('P02'!$D85="NT","NT",IF($H$100="NCT","NC",IF('P02'!$D85="NC","NC",IF($H$100="CT","C",'P02'!$D85))))</f>
        <v>NA</v>
      </c>
      <c r="J100" s="18" t="str">
        <f>IF('P03'!$D85="NT","NT",IF($H$100="NCT","NC",IF('P03'!$D85="NC","NC",IF($H$100="CT","C",'P03'!$D85))))</f>
        <v>NA</v>
      </c>
      <c r="K100" s="18" t="str">
        <f>IF('P04'!$D85="NT","NT",IF($H$100="NCT","NC",IF('P04'!$D85="NC","NC",IF($H$100="CT","C",'P04'!$D85))))</f>
        <v>NA</v>
      </c>
      <c r="L100" s="18" t="str">
        <f>IF('P05'!$D85="NT","NT",IF($H$100="NCT","NC",IF('P05'!$D85="NC","NC",IF($H$100="CT","C",'P05'!$D85))))</f>
        <v>NA</v>
      </c>
      <c r="M100" s="18" t="str">
        <f>IF('P06'!$D85="NT","NT",IF($H$100="NCT","NC",IF('P06'!$D85="NC","NC",IF($H$100="CT","C",'P06'!$D85))))</f>
        <v>NA</v>
      </c>
      <c r="N100" s="18" t="str">
        <f>IF('P07'!$D85="NT","NT",IF($H$100="NCT","NC",IF('P07'!$D85="NC","NC",IF($H$100="CT","C",'P07'!$D85))))</f>
        <v>NA</v>
      </c>
      <c r="O100" s="18" t="str">
        <f>IF('P08'!$D85="NT","NT",IF($H$100="NCT","NC",IF('P08'!$D85="NC","NC",IF($H$100="CT","C",'P08'!$D85))))</f>
        <v>NA</v>
      </c>
      <c r="P100" s="18" t="str">
        <f>IF('P09'!$D85="NT","NT",IF($H$100="NCT","NC",IF('P09'!$D85="NC","NC",IF($H$100="CT","C",'P09'!$D85))))</f>
        <v>NA</v>
      </c>
      <c r="Q100" s="18" t="str">
        <f>IF('P10'!$D85="NT","NT",IF($H$100="NCT","NC",IF('P10'!$D85="NC","NC",IF($H$100="CT","C",'P10'!$D85))))</f>
        <v>NA</v>
      </c>
      <c r="R100" s="18" t="str">
        <f>IF('P11'!$D85="NT","NT",IF($H$100="NCT","NC",IF('P11'!$D85="NC","NC",IF($H$100="CT","C",'P11'!$D85))))</f>
        <v>NA</v>
      </c>
      <c r="S100" s="18" t="str">
        <f>IF('P12'!$D85="NT","NT",IF($H$100="NCT","NC",IF('P12'!$D85="NC","NC",IF($H$100="CT","C",'P12'!$D85))))</f>
        <v>NA</v>
      </c>
      <c r="T100" s="18" t="str">
        <f>IF('P13'!$D85="NT","NT",IF($H$100="NCT","NC",IF('P13'!$D85="NC","NC",IF($H$100="CT","C",'P13'!$D85))))</f>
        <v>NA</v>
      </c>
      <c r="U100" s="18" t="str">
        <f>IF('P14'!$D85="NT","NT",IF($H$100="NCT","NC",IF('P14'!$D85="NC","NC",IF($H$100="CT","C",'P14'!$D85))))</f>
        <v>NA</v>
      </c>
      <c r="V100" s="18" t="str">
        <f>IF('P15'!$D85="NT","NT",IF($H$100="NCT","NC",IF('P15'!$D85="NC","NC",IF($H$100="CT","C",'P15'!$D85))))</f>
        <v>NA</v>
      </c>
      <c r="W100" s="57"/>
    </row>
    <row r="101" spans="1:23" ht="57">
      <c r="A101" s="119"/>
      <c r="B101" s="47" t="s">
        <v>202</v>
      </c>
      <c r="C101" s="48" t="s">
        <v>203</v>
      </c>
      <c r="D101" s="47" t="str">
        <f t="shared" si="21"/>
        <v>NC</v>
      </c>
      <c r="E101" s="42">
        <f t="shared" si="22"/>
        <v>0</v>
      </c>
      <c r="F101" s="43">
        <f t="shared" si="23"/>
        <v>14</v>
      </c>
      <c r="G101" s="49">
        <f t="shared" si="24"/>
        <v>0</v>
      </c>
      <c r="H101" s="18" t="str">
        <f>'P01'!$D86</f>
        <v>NCT</v>
      </c>
      <c r="I101" s="18" t="str">
        <f>IF('P02'!$D86="NT","NT",IF($H$101="NCT","NC",IF('P02'!$D86="NC","NC",IF($H$101="CT","C",'P02'!$D86))))</f>
        <v>NC</v>
      </c>
      <c r="J101" s="18" t="str">
        <f>IF('P03'!$D86="NT","NT",IF($H$101="NCT","NC",IF('P03'!$D86="NC","NC",IF($H$101="CT","C",'P03'!$D86))))</f>
        <v>NC</v>
      </c>
      <c r="K101" s="18" t="str">
        <f>IF('P04'!$D86="NT","NT",IF($H$101="NCT","NC",IF('P04'!$D86="NC","NC",IF($H$101="CT","C",'P04'!$D86))))</f>
        <v>NC</v>
      </c>
      <c r="L101" s="18" t="str">
        <f>IF('P05'!$D86="NT","NT",IF($H$101="NCT","NC",IF('P05'!$D86="NC","NC",IF($H$101="CT","C",'P05'!$D86))))</f>
        <v>NC</v>
      </c>
      <c r="M101" s="18" t="str">
        <f>IF('P06'!$D86="NT","NT",IF($H$101="NCT","NC",IF('P06'!$D86="NC","NC",IF($H$101="CT","C",'P06'!$D86))))</f>
        <v>NC</v>
      </c>
      <c r="N101" s="18" t="str">
        <f>IF('P07'!$D86="NT","NT",IF($H$101="NCT","NC",IF('P07'!$D86="NC","NC",IF($H$101="CT","C",'P07'!$D86))))</f>
        <v>NC</v>
      </c>
      <c r="O101" s="18" t="str">
        <f>IF('P08'!$D86="NT","NT",IF($H$101="NCT","NC",IF('P08'!$D86="NC","NC",IF($H$101="CT","C",'P08'!$D86))))</f>
        <v>NC</v>
      </c>
      <c r="P101" s="18" t="str">
        <f>IF('P09'!$D86="NT","NT",IF($H$101="NCT","NC",IF('P09'!$D86="NC","NC",IF($H$101="CT","C",'P09'!$D86))))</f>
        <v>NC</v>
      </c>
      <c r="Q101" s="18" t="str">
        <f>IF('P10'!$D86="NT","NT",IF($H$101="NCT","NC",IF('P10'!$D86="NC","NC",IF($H$101="CT","C",'P10'!$D86))))</f>
        <v>NC</v>
      </c>
      <c r="R101" s="18" t="str">
        <f>IF('P11'!$D86="NT","NT",IF($H$101="NCT","NC",IF('P11'!$D86="NC","NC",IF($H$101="CT","C",'P11'!$D86))))</f>
        <v>NC</v>
      </c>
      <c r="S101" s="18" t="str">
        <f>IF('P12'!$D86="NT","NT",IF($H$101="NCT","NC",IF('P12'!$D86="NC","NC",IF($H$101="CT","C",'P12'!$D86))))</f>
        <v>NC</v>
      </c>
      <c r="T101" s="18" t="str">
        <f>IF('P13'!$D86="NT","NT",IF($H$101="NCT","NC",IF('P13'!$D86="NC","NC",IF($H$101="CT","C",'P13'!$D86))))</f>
        <v>NC</v>
      </c>
      <c r="U101" s="18" t="str">
        <f>IF('P14'!$D86="NT","NT",IF($H$101="NCT","NC",IF('P14'!$D86="NC","NC",IF($H$101="CT","C",'P14'!$D86))))</f>
        <v>NC</v>
      </c>
      <c r="V101" s="18" t="str">
        <f>IF('P15'!$D86="NT","NT",IF($H$101="NCT","NC",IF('P15'!$D86="NC","NC",IF($H$101="CT","C",'P15'!$D86))))</f>
        <v>NC</v>
      </c>
      <c r="W101" s="57"/>
    </row>
    <row r="102" spans="1:23">
      <c r="A102" s="39"/>
      <c r="B102" s="36"/>
      <c r="C102" s="36"/>
      <c r="D102" s="37"/>
      <c r="E102" s="40">
        <f>SUM(E89:E101)</f>
        <v>48</v>
      </c>
      <c r="F102" s="41">
        <f>SUM(F89:F101)</f>
        <v>44</v>
      </c>
      <c r="G102" s="50">
        <f>SUM(G89:G101)</f>
        <v>97</v>
      </c>
      <c r="H102" s="36"/>
      <c r="I102" s="36"/>
      <c r="J102" s="36"/>
      <c r="K102" s="36"/>
      <c r="L102" s="36"/>
      <c r="M102" s="36"/>
      <c r="N102" s="36"/>
      <c r="O102" s="36"/>
      <c r="P102" s="36"/>
      <c r="Q102" s="36"/>
      <c r="R102" s="36"/>
      <c r="S102" s="36"/>
      <c r="T102" s="36"/>
      <c r="U102" s="36"/>
      <c r="V102" s="36"/>
      <c r="W102" s="57"/>
    </row>
    <row r="103" spans="1:23" ht="60" customHeight="1">
      <c r="A103" s="118" t="s">
        <v>32</v>
      </c>
      <c r="B103" s="47" t="s">
        <v>204</v>
      </c>
      <c r="C103" s="48" t="s">
        <v>205</v>
      </c>
      <c r="D103" s="47" t="str">
        <f t="shared" si="21"/>
        <v>C</v>
      </c>
      <c r="E103" s="42">
        <f t="shared" ref="E103:E113" si="25">COUNTIF(H103:V103,"C")</f>
        <v>14</v>
      </c>
      <c r="F103" s="43">
        <f t="shared" ref="F103:F113" si="26">COUNTIF(H103:V103,"NC")</f>
        <v>0</v>
      </c>
      <c r="G103" s="49">
        <f t="shared" ref="G103:G113" si="27">COUNTIF(H103:V103,"NA")</f>
        <v>0</v>
      </c>
      <c r="H103" s="18" t="str">
        <f>'P01'!$D87</f>
        <v>CT</v>
      </c>
      <c r="I103" s="18" t="str">
        <f>IF('P02'!$D87="NT","NT",IF($H$103="NCT","NC",IF('P02'!$D87="NC","NC",IF($H$103="CT","C",'P02'!$D87))))</f>
        <v>C</v>
      </c>
      <c r="J103" s="18" t="str">
        <f>IF('P03'!$D87="NT","NT",IF($H$103="NCT","NC",IF('P03'!$D87="NC","NC",IF($H$103="CT","C",'P03'!$D87))))</f>
        <v>C</v>
      </c>
      <c r="K103" s="18" t="str">
        <f>IF('P04'!$D87="NT","NT",IF($H$103="NCT","NC",IF('P04'!$D87="NC","NC",IF($H$103="CT","C",'P04'!$D87))))</f>
        <v>C</v>
      </c>
      <c r="L103" s="18" t="str">
        <f>IF('P05'!$D87="NT","NT",IF($H$103="NCT","NC",IF('P05'!$D87="NC","NC",IF($H$103="CT","C",'P05'!$D87))))</f>
        <v>C</v>
      </c>
      <c r="M103" s="18" t="str">
        <f>IF('P06'!$D87="NT","NT",IF($H$103="NCT","NC",IF('P06'!$D87="NC","NC",IF($H$103="CT","C",'P06'!$D87))))</f>
        <v>C</v>
      </c>
      <c r="N103" s="18" t="str">
        <f>IF('P07'!$D87="NT","NT",IF($H$103="NCT","NC",IF('P07'!$D87="NC","NC",IF($H$103="CT","C",'P07'!$D87))))</f>
        <v>C</v>
      </c>
      <c r="O103" s="18" t="str">
        <f>IF('P08'!$D87="NT","NT",IF($H$103="NCT","NC",IF('P08'!$D87="NC","NC",IF($H$103="CT","C",'P08'!$D87))))</f>
        <v>C</v>
      </c>
      <c r="P103" s="18" t="str">
        <f>IF('P09'!$D87="NT","NT",IF($H$103="NCT","NC",IF('P09'!$D87="NC","NC",IF($H$103="CT","C",'P09'!$D87))))</f>
        <v>C</v>
      </c>
      <c r="Q103" s="18" t="str">
        <f>IF('P10'!$D87="NT","NT",IF($H$103="NCT","NC",IF('P10'!$D87="NC","NC",IF($H$103="CT","C",'P10'!$D87))))</f>
        <v>C</v>
      </c>
      <c r="R103" s="18" t="str">
        <f>IF('P11'!$D87="NT","NT",IF($H$103="NCT","NC",IF('P11'!$D87="NC","NC",IF($H$103="CT","C",'P11'!$D87))))</f>
        <v>C</v>
      </c>
      <c r="S103" s="18" t="str">
        <f>IF('P12'!$D87="NT","NT",IF($H$103="NCT","NC",IF('P12'!$D87="NC","NC",IF($H$103="CT","C",'P12'!$D87))))</f>
        <v>C</v>
      </c>
      <c r="T103" s="18" t="str">
        <f>IF('P13'!$D87="NT","NT",IF($H$103="NCT","NC",IF('P13'!$D87="NC","NC",IF($H$103="CT","C",'P13'!$D87))))</f>
        <v>C</v>
      </c>
      <c r="U103" s="18" t="str">
        <f>IF('P14'!$D87="NT","NT",IF($H$103="NCT","NC",IF('P14'!$D87="NC","NC",IF($H$103="CT","C",'P14'!$D87))))</f>
        <v>C</v>
      </c>
      <c r="V103" s="18" t="str">
        <f>IF('P15'!$D87="NT","NT",IF($H$103="NCT","NC",IF('P15'!$D87="NC","NC",IF($H$103="CT","C",'P15'!$D87))))</f>
        <v>C</v>
      </c>
      <c r="W103" s="57"/>
    </row>
    <row r="104" spans="1:23" ht="42.75">
      <c r="A104" s="119"/>
      <c r="B104" s="47" t="s">
        <v>206</v>
      </c>
      <c r="C104" s="48" t="s">
        <v>207</v>
      </c>
      <c r="D104" s="47" t="str">
        <f t="shared" si="21"/>
        <v>C</v>
      </c>
      <c r="E104" s="42">
        <f t="shared" si="25"/>
        <v>14</v>
      </c>
      <c r="F104" s="43">
        <f t="shared" si="26"/>
        <v>0</v>
      </c>
      <c r="G104" s="49">
        <f t="shared" si="27"/>
        <v>0</v>
      </c>
      <c r="H104" s="18" t="str">
        <f>'P01'!$D88</f>
        <v>CT</v>
      </c>
      <c r="I104" s="18" t="str">
        <f>IF('P02'!$D88="NT","NT",IF($H$104="NCT","NC",IF('P02'!$D88="NC","NC",IF($H$104="CT","C",'P02'!$D88))))</f>
        <v>C</v>
      </c>
      <c r="J104" s="18" t="str">
        <f>IF('P03'!$D88="NT","NT",IF($H$104="NCT","NC",IF('P03'!$D88="NC","NC",IF($H$104="CT","C",'P03'!$D88))))</f>
        <v>C</v>
      </c>
      <c r="K104" s="18" t="str">
        <f>IF('P04'!$D88="NT","NT",IF($H$104="NCT","NC",IF('P04'!$D88="NC","NC",IF($H$104="CT","C",'P04'!$D88))))</f>
        <v>C</v>
      </c>
      <c r="L104" s="18" t="str">
        <f>IF('P05'!$D88="NT","NT",IF($H$104="NCT","NC",IF('P05'!$D88="NC","NC",IF($H$104="CT","C",'P05'!$D88))))</f>
        <v>C</v>
      </c>
      <c r="M104" s="18" t="str">
        <f>IF('P06'!$D88="NT","NT",IF($H$104="NCT","NC",IF('P06'!$D88="NC","NC",IF($H$104="CT","C",'P06'!$D88))))</f>
        <v>C</v>
      </c>
      <c r="N104" s="18" t="str">
        <f>IF('P07'!$D88="NT","NT",IF($H$104="NCT","NC",IF('P07'!$D88="NC","NC",IF($H$104="CT","C",'P07'!$D88))))</f>
        <v>C</v>
      </c>
      <c r="O104" s="18" t="str">
        <f>IF('P08'!$D88="NT","NT",IF($H$104="NCT","NC",IF('P08'!$D88="NC","NC",IF($H$104="CT","C",'P08'!$D88))))</f>
        <v>C</v>
      </c>
      <c r="P104" s="18" t="str">
        <f>IF('P09'!$D88="NT","NT",IF($H$104="NCT","NC",IF('P09'!$D88="NC","NC",IF($H$104="CT","C",'P09'!$D88))))</f>
        <v>C</v>
      </c>
      <c r="Q104" s="18" t="str">
        <f>IF('P10'!$D88="NT","NT",IF($H$104="NCT","NC",IF('P10'!$D88="NC","NC",IF($H$104="CT","C",'P10'!$D88))))</f>
        <v>C</v>
      </c>
      <c r="R104" s="18" t="str">
        <f>IF('P11'!$D88="NT","NT",IF($H$104="NCT","NC",IF('P11'!$D88="NC","NC",IF($H$104="CT","C",'P11'!$D88))))</f>
        <v>C</v>
      </c>
      <c r="S104" s="18" t="str">
        <f>IF('P12'!$D88="NT","NT",IF($H$104="NCT","NC",IF('P12'!$D88="NC","NC",IF($H$104="CT","C",'P12'!$D88))))</f>
        <v>C</v>
      </c>
      <c r="T104" s="18" t="str">
        <f>IF('P13'!$D88="NT","NT",IF($H$104="NCT","NC",IF('P13'!$D88="NC","NC",IF($H$104="CT","C",'P13'!$D88))))</f>
        <v>C</v>
      </c>
      <c r="U104" s="18" t="str">
        <f>IF('P14'!$D88="NT","NT",IF($H$104="NCT","NC",IF('P14'!$D88="NC","NC",IF($H$104="CT","C",'P14'!$D88))))</f>
        <v>C</v>
      </c>
      <c r="V104" s="18" t="str">
        <f>IF('P15'!$D88="NT","NT",IF($H$104="NCT","NC",IF('P15'!$D88="NC","NC",IF($H$104="CT","C",'P15'!$D88))))</f>
        <v>C</v>
      </c>
      <c r="W104" s="57"/>
    </row>
    <row r="105" spans="1:23">
      <c r="A105" s="119"/>
      <c r="B105" s="47" t="s">
        <v>208</v>
      </c>
      <c r="C105" s="48" t="s">
        <v>209</v>
      </c>
      <c r="D105" s="47" t="str">
        <f t="shared" si="21"/>
        <v>C</v>
      </c>
      <c r="E105" s="42">
        <f t="shared" si="25"/>
        <v>1</v>
      </c>
      <c r="F105" s="43">
        <f t="shared" si="26"/>
        <v>0</v>
      </c>
      <c r="G105" s="49">
        <f t="shared" si="27"/>
        <v>14</v>
      </c>
      <c r="H105" s="18" t="str">
        <f>'P01'!$D89</f>
        <v>NA</v>
      </c>
      <c r="I105" s="18" t="str">
        <f>IF('P02'!$D89="NT","NT",IF($H$105="NCT","NC",IF('P02'!$D89="NC","NC",IF($H$105="CT","C",'P02'!$D89))))</f>
        <v>NA</v>
      </c>
      <c r="J105" s="18" t="str">
        <f>IF('P03'!$D89="NT","NT",IF($H$105="NCT","NC",IF('P03'!$D89="NC","NC",IF($H$105="CT","C",'P03'!$D89))))</f>
        <v>NA</v>
      </c>
      <c r="K105" s="18" t="str">
        <f>IF('P04'!$D89="NT","NT",IF($H$105="NCT","NC",IF('P04'!$D89="NC","NC",IF($H$105="CT","C",'P04'!$D89))))</f>
        <v>NA</v>
      </c>
      <c r="L105" s="18" t="str">
        <f>IF('P05'!$D89="NT","NT",IF($H$105="NCT","NC",IF('P05'!$D89="NC","NC",IF($H$105="CT","C",'P05'!$D89))))</f>
        <v>NA</v>
      </c>
      <c r="M105" s="18" t="str">
        <f>IF('P06'!$D89="NT","NT",IF($H$105="NCT","NC",IF('P06'!$D89="NC","NC",IF($H$105="CT","C",'P06'!$D89))))</f>
        <v>C</v>
      </c>
      <c r="N105" s="18" t="str">
        <f>IF('P07'!$D89="NT","NT",IF($H$105="NCT","NC",IF('P07'!$D89="NC","NC",IF($H$105="CT","C",'P07'!$D89))))</f>
        <v>NA</v>
      </c>
      <c r="O105" s="18" t="str">
        <f>IF('P08'!$D89="NT","NT",IF($H$105="NCT","NC",IF('P08'!$D89="NC","NC",IF($H$105="CT","C",'P08'!$D89))))</f>
        <v>NA</v>
      </c>
      <c r="P105" s="18" t="str">
        <f>IF('P09'!$D89="NT","NT",IF($H$105="NCT","NC",IF('P09'!$D89="NC","NC",IF($H$105="CT","C",'P09'!$D89))))</f>
        <v>NA</v>
      </c>
      <c r="Q105" s="18" t="str">
        <f>IF('P10'!$D89="NT","NT",IF($H$105="NCT","NC",IF('P10'!$D89="NC","NC",IF($H$105="CT","C",'P10'!$D89))))</f>
        <v>NA</v>
      </c>
      <c r="R105" s="18" t="str">
        <f>IF('P11'!$D89="NT","NT",IF($H$105="NCT","NC",IF('P11'!$D89="NC","NC",IF($H$105="CT","C",'P11'!$D89))))</f>
        <v>NA</v>
      </c>
      <c r="S105" s="18" t="str">
        <f>IF('P12'!$D89="NT","NT",IF($H$105="NCT","NC",IF('P12'!$D89="NC","NC",IF($H$105="CT","C",'P12'!$D89))))</f>
        <v>NA</v>
      </c>
      <c r="T105" s="18" t="str">
        <f>IF('P13'!$D89="NT","NT",IF($H$105="NCT","NC",IF('P13'!$D89="NC","NC",IF($H$105="CT","C",'P13'!$D89))))</f>
        <v>NA</v>
      </c>
      <c r="U105" s="18" t="str">
        <f>IF('P14'!$D89="NT","NT",IF($H$105="NCT","NC",IF('P14'!$D89="NC","NC",IF($H$105="CT","C",'P14'!$D89))))</f>
        <v>NA</v>
      </c>
      <c r="V105" s="18" t="str">
        <f>IF('P15'!$D89="NT","NT",IF($H$105="NCT","NC",IF('P15'!$D89="NC","NC",IF($H$105="CT","C",'P15'!$D89))))</f>
        <v>NA</v>
      </c>
      <c r="W105" s="57"/>
    </row>
    <row r="106" spans="1:23" ht="42.75">
      <c r="A106" s="119"/>
      <c r="B106" s="47" t="s">
        <v>210</v>
      </c>
      <c r="C106" s="48" t="s">
        <v>211</v>
      </c>
      <c r="D106" s="47" t="str">
        <f t="shared" si="21"/>
        <v>C</v>
      </c>
      <c r="E106" s="42">
        <f t="shared" si="25"/>
        <v>14</v>
      </c>
      <c r="F106" s="43">
        <f t="shared" si="26"/>
        <v>0</v>
      </c>
      <c r="G106" s="49">
        <f t="shared" si="27"/>
        <v>0</v>
      </c>
      <c r="H106" s="18" t="str">
        <f>'P01'!$D90</f>
        <v>CT</v>
      </c>
      <c r="I106" s="18" t="str">
        <f>IF('P02'!$D90="NT","NT",IF($H$106="NCT","NC",IF('P02'!$D90="NC","NC",IF($H$106="CT","C",'P02'!$D90))))</f>
        <v>C</v>
      </c>
      <c r="J106" s="18" t="str">
        <f>IF('P03'!$D90="NT","NT",IF($H$106="NCT","NC",IF('P03'!$D90="NC","NC",IF($H$106="CT","C",'P03'!$D90))))</f>
        <v>C</v>
      </c>
      <c r="K106" s="18" t="str">
        <f>IF('P04'!$D90="NT","NT",IF($H$106="NCT","NC",IF('P04'!$D90="NC","NC",IF($H$106="CT","C",'P04'!$D90))))</f>
        <v>C</v>
      </c>
      <c r="L106" s="18" t="str">
        <f>IF('P05'!$D90="NT","NT",IF($H$106="NCT","NC",IF('P05'!$D90="NC","NC",IF($H$106="CT","C",'P05'!$D90))))</f>
        <v>C</v>
      </c>
      <c r="M106" s="18" t="str">
        <f>IF('P06'!$D90="NT","NT",IF($H$106="NCT","NC",IF('P06'!$D90="NC","NC",IF($H$106="CT","C",'P06'!$D90))))</f>
        <v>C</v>
      </c>
      <c r="N106" s="18" t="str">
        <f>IF('P07'!$D90="NT","NT",IF($H$106="NCT","NC",IF('P07'!$D90="NC","NC",IF($H$106="CT","C",'P07'!$D90))))</f>
        <v>C</v>
      </c>
      <c r="O106" s="18" t="str">
        <f>IF('P08'!$D90="NT","NT",IF($H$106="NCT","NC",IF('P08'!$D90="NC","NC",IF($H$106="CT","C",'P08'!$D90))))</f>
        <v>C</v>
      </c>
      <c r="P106" s="18" t="str">
        <f>IF('P09'!$D90="NT","NT",IF($H$106="NCT","NC",IF('P09'!$D90="NC","NC",IF($H$106="CT","C",'P09'!$D90))))</f>
        <v>C</v>
      </c>
      <c r="Q106" s="18" t="str">
        <f>IF('P10'!$D90="NT","NT",IF($H$106="NCT","NC",IF('P10'!$D90="NC","NC",IF($H$106="CT","C",'P10'!$D90))))</f>
        <v>C</v>
      </c>
      <c r="R106" s="18" t="str">
        <f>IF('P11'!$D90="NT","NT",IF($H$106="NCT","NC",IF('P11'!$D90="NC","NC",IF($H$106="CT","C",'P11'!$D90))))</f>
        <v>C</v>
      </c>
      <c r="S106" s="18" t="str">
        <f>IF('P12'!$D90="NT","NT",IF($H$106="NCT","NC",IF('P12'!$D90="NC","NC",IF($H$106="CT","C",'P12'!$D90))))</f>
        <v>C</v>
      </c>
      <c r="T106" s="18" t="str">
        <f>IF('P13'!$D90="NT","NT",IF($H$106="NCT","NC",IF('P13'!$D90="NC","NC",IF($H$106="CT","C",'P13'!$D90))))</f>
        <v>C</v>
      </c>
      <c r="U106" s="18" t="str">
        <f>IF('P14'!$D90="NT","NT",IF($H$106="NCT","NC",IF('P14'!$D90="NC","NC",IF($H$106="CT","C",'P14'!$D90))))</f>
        <v>C</v>
      </c>
      <c r="V106" s="18" t="str">
        <f>IF('P15'!$D90="NT","NT",IF($H$106="NCT","NC",IF('P15'!$D90="NC","NC",IF($H$106="CT","C",'P15'!$D90))))</f>
        <v>C</v>
      </c>
      <c r="W106" s="57"/>
    </row>
    <row r="107" spans="1:23" ht="42.75">
      <c r="A107" s="119"/>
      <c r="B107" s="47" t="s">
        <v>212</v>
      </c>
      <c r="C107" s="48" t="s">
        <v>213</v>
      </c>
      <c r="D107" s="47" t="str">
        <f t="shared" si="21"/>
        <v>C</v>
      </c>
      <c r="E107" s="42">
        <f t="shared" si="25"/>
        <v>14</v>
      </c>
      <c r="F107" s="43">
        <f t="shared" si="26"/>
        <v>0</v>
      </c>
      <c r="G107" s="49">
        <f t="shared" si="27"/>
        <v>0</v>
      </c>
      <c r="H107" s="18" t="str">
        <f>'P01'!$D91</f>
        <v>CT</v>
      </c>
      <c r="I107" s="18" t="str">
        <f>IF('P02'!$D91="NT","NT",IF($H$107="NCT","NC",IF('P02'!$D91="NC","NC",IF($H$107="CT","C",'P02'!$D91))))</f>
        <v>C</v>
      </c>
      <c r="J107" s="18" t="str">
        <f>IF('P03'!$D91="NT","NT",IF($H$107="NCT","NC",IF('P03'!$D91="NC","NC",IF($H$107="CT","C",'P03'!$D91))))</f>
        <v>C</v>
      </c>
      <c r="K107" s="18" t="str">
        <f>IF('P04'!$D91="NT","NT",IF($H$107="NCT","NC",IF('P04'!$D91="NC","NC",IF($H$107="CT","C",'P04'!$D91))))</f>
        <v>C</v>
      </c>
      <c r="L107" s="18" t="str">
        <f>IF('P05'!$D91="NT","NT",IF($H$107="NCT","NC",IF('P05'!$D91="NC","NC",IF($H$107="CT","C",'P05'!$D91))))</f>
        <v>C</v>
      </c>
      <c r="M107" s="18" t="str">
        <f>IF('P06'!$D91="NT","NT",IF($H$107="NCT","NC",IF('P06'!$D91="NC","NC",IF($H$107="CT","C",'P06'!$D91))))</f>
        <v>C</v>
      </c>
      <c r="N107" s="18" t="str">
        <f>IF('P07'!$D91="NT","NT",IF($H$107="NCT","NC",IF('P07'!$D91="NC","NC",IF($H$107="CT","C",'P07'!$D91))))</f>
        <v>C</v>
      </c>
      <c r="O107" s="18" t="str">
        <f>IF('P08'!$D91="NT","NT",IF($H$107="NCT","NC",IF('P08'!$D91="NC","NC",IF($H$107="CT","C",'P08'!$D91))))</f>
        <v>C</v>
      </c>
      <c r="P107" s="18" t="str">
        <f>IF('P09'!$D91="NT","NT",IF($H$107="NCT","NC",IF('P09'!$D91="NC","NC",IF($H$107="CT","C",'P09'!$D91))))</f>
        <v>C</v>
      </c>
      <c r="Q107" s="18" t="str">
        <f>IF('P10'!$D91="NT","NT",IF($H$107="NCT","NC",IF('P10'!$D91="NC","NC",IF($H$107="CT","C",'P10'!$D91))))</f>
        <v>C</v>
      </c>
      <c r="R107" s="18" t="str">
        <f>IF('P11'!$D91="NT","NT",IF($H$107="NCT","NC",IF('P11'!$D91="NC","NC",IF($H$107="CT","C",'P11'!$D91))))</f>
        <v>C</v>
      </c>
      <c r="S107" s="18" t="str">
        <f>IF('P12'!$D91="NT","NT",IF($H$107="NCT","NC",IF('P12'!$D91="NC","NC",IF($H$107="CT","C",'P12'!$D91))))</f>
        <v>C</v>
      </c>
      <c r="T107" s="18" t="str">
        <f>IF('P13'!$D91="NT","NT",IF($H$107="NCT","NC",IF('P13'!$D91="NC","NC",IF($H$107="CT","C",'P13'!$D91))))</f>
        <v>C</v>
      </c>
      <c r="U107" s="18" t="str">
        <f>IF('P14'!$D91="NT","NT",IF($H$107="NCT","NC",IF('P14'!$D91="NC","NC",IF($H$107="CT","C",'P14'!$D91))))</f>
        <v>C</v>
      </c>
      <c r="V107" s="18" t="str">
        <f>IF('P15'!$D91="NT","NT",IF($H$107="NCT","NC",IF('P15'!$D91="NC","NC",IF($H$107="CT","C",'P15'!$D91))))</f>
        <v>C</v>
      </c>
      <c r="W107" s="57"/>
    </row>
    <row r="108" spans="1:23" ht="85.5">
      <c r="A108" s="119"/>
      <c r="B108" s="47" t="s">
        <v>214</v>
      </c>
      <c r="C108" s="48" t="s">
        <v>215</v>
      </c>
      <c r="D108" s="47" t="str">
        <f t="shared" si="21"/>
        <v>C</v>
      </c>
      <c r="E108" s="42">
        <f t="shared" si="25"/>
        <v>14</v>
      </c>
      <c r="F108" s="43">
        <f t="shared" si="26"/>
        <v>0</v>
      </c>
      <c r="G108" s="49">
        <f t="shared" si="27"/>
        <v>0</v>
      </c>
      <c r="H108" s="18" t="str">
        <f>'P01'!$D92</f>
        <v>CT</v>
      </c>
      <c r="I108" s="18" t="str">
        <f>IF('P02'!$D92="NT","NT",IF($H$108="NCT","NC",IF('P02'!$D92="NC","NC",IF($H$108="CT","C",'P02'!$D92))))</f>
        <v>C</v>
      </c>
      <c r="J108" s="18" t="str">
        <f>IF('P03'!$D92="NT","NT",IF($H$108="NCT","NC",IF('P03'!$D92="NC","NC",IF($H$108="CT","C",'P03'!$D92))))</f>
        <v>C</v>
      </c>
      <c r="K108" s="18" t="str">
        <f>IF('P04'!$D92="NT","NT",IF($H$108="NCT","NC",IF('P04'!$D92="NC","NC",IF($H$108="CT","C",'P04'!$D92))))</f>
        <v>C</v>
      </c>
      <c r="L108" s="18" t="str">
        <f>IF('P05'!$D92="NT","NT",IF($H$108="NCT","NC",IF('P05'!$D92="NC","NC",IF($H$108="CT","C",'P05'!$D92))))</f>
        <v>C</v>
      </c>
      <c r="M108" s="18" t="str">
        <f>IF('P06'!$D92="NT","NT",IF($H$108="NCT","NC",IF('P06'!$D92="NC","NC",IF($H$108="CT","C",'P06'!$D92))))</f>
        <v>C</v>
      </c>
      <c r="N108" s="18" t="str">
        <f>IF('P07'!$D92="NT","NT",IF($H$108="NCT","NC",IF('P07'!$D92="NC","NC",IF($H$108="CT","C",'P07'!$D92))))</f>
        <v>C</v>
      </c>
      <c r="O108" s="18" t="str">
        <f>IF('P08'!$D92="NT","NT",IF($H$108="NCT","NC",IF('P08'!$D92="NC","NC",IF($H$108="CT","C",'P08'!$D92))))</f>
        <v>C</v>
      </c>
      <c r="P108" s="18" t="str">
        <f>IF('P09'!$D92="NT","NT",IF($H$108="NCT","NC",IF('P09'!$D92="NC","NC",IF($H$108="CT","C",'P09'!$D92))))</f>
        <v>C</v>
      </c>
      <c r="Q108" s="18" t="str">
        <f>IF('P10'!$D92="NT","NT",IF($H$108="NCT","NC",IF('P10'!$D92="NC","NC",IF($H$108="CT","C",'P10'!$D92))))</f>
        <v>C</v>
      </c>
      <c r="R108" s="18" t="str">
        <f>IF('P11'!$D92="NT","NT",IF($H$108="NCT","NC",IF('P11'!$D92="NC","NC",IF($H$108="CT","C",'P11'!$D92))))</f>
        <v>C</v>
      </c>
      <c r="S108" s="18" t="str">
        <f>IF('P12'!$D92="NT","NT",IF($H$108="NCT","NC",IF('P12'!$D92="NC","NC",IF($H$108="CT","C",'P12'!$D92))))</f>
        <v>C</v>
      </c>
      <c r="T108" s="18" t="str">
        <f>IF('P13'!$D92="NT","NT",IF($H$108="NCT","NC",IF('P13'!$D92="NC","NC",IF($H$108="CT","C",'P13'!$D92))))</f>
        <v>C</v>
      </c>
      <c r="U108" s="18" t="str">
        <f>IF('P14'!$D92="NT","NT",IF($H$108="NCT","NC",IF('P14'!$D92="NC","NC",IF($H$108="CT","C",'P14'!$D92))))</f>
        <v>C</v>
      </c>
      <c r="V108" s="18" t="str">
        <f>IF('P15'!$D92="NT","NT",IF($H$108="NCT","NC",IF('P15'!$D92="NC","NC",IF($H$108="CT","C",'P15'!$D92))))</f>
        <v>C</v>
      </c>
      <c r="W108" s="57"/>
    </row>
    <row r="109" spans="1:23" ht="42.75">
      <c r="A109" s="119"/>
      <c r="B109" s="47" t="s">
        <v>216</v>
      </c>
      <c r="C109" s="48" t="s">
        <v>217</v>
      </c>
      <c r="D109" s="47" t="str">
        <f t="shared" si="21"/>
        <v>C</v>
      </c>
      <c r="E109" s="42">
        <f t="shared" si="25"/>
        <v>14</v>
      </c>
      <c r="F109" s="43">
        <f t="shared" si="26"/>
        <v>0</v>
      </c>
      <c r="G109" s="49">
        <f t="shared" si="27"/>
        <v>0</v>
      </c>
      <c r="H109" s="18" t="str">
        <f>'P01'!$D93</f>
        <v>CT</v>
      </c>
      <c r="I109" s="18" t="str">
        <f>IF('P02'!$D93="NT","NT",IF($H$109="NCT","NC",IF('P02'!$D93="NC","NC",IF($H$109="CT","C",'P02'!$D93))))</f>
        <v>C</v>
      </c>
      <c r="J109" s="18" t="str">
        <f>IF('P03'!$D93="NT","NT",IF($H$109="NCT","NC",IF('P03'!$D93="NC","NC",IF($H$109="CT","C",'P03'!$D93))))</f>
        <v>C</v>
      </c>
      <c r="K109" s="18" t="str">
        <f>IF('P04'!$D93="NT","NT",IF($H$109="NCT","NC",IF('P04'!$D93="NC","NC",IF($H$109="CT","C",'P04'!$D93))))</f>
        <v>C</v>
      </c>
      <c r="L109" s="18" t="str">
        <f>IF('P05'!$D93="NT","NT",IF($H$109="NCT","NC",IF('P05'!$D93="NC","NC",IF($H$109="CT","C",'P05'!$D93))))</f>
        <v>C</v>
      </c>
      <c r="M109" s="18" t="str">
        <f>IF('P06'!$D93="NT","NT",IF($H$109="NCT","NC",IF('P06'!$D93="NC","NC",IF($H$109="CT","C",'P06'!$D93))))</f>
        <v>C</v>
      </c>
      <c r="N109" s="18" t="str">
        <f>IF('P07'!$D93="NT","NT",IF($H$109="NCT","NC",IF('P07'!$D93="NC","NC",IF($H$109="CT","C",'P07'!$D93))))</f>
        <v>C</v>
      </c>
      <c r="O109" s="18" t="str">
        <f>IF('P08'!$D93="NT","NT",IF($H$109="NCT","NC",IF('P08'!$D93="NC","NC",IF($H$109="CT","C",'P08'!$D93))))</f>
        <v>C</v>
      </c>
      <c r="P109" s="18" t="str">
        <f>IF('P09'!$D93="NT","NT",IF($H$109="NCT","NC",IF('P09'!$D93="NC","NC",IF($H$109="CT","C",'P09'!$D93))))</f>
        <v>C</v>
      </c>
      <c r="Q109" s="18" t="str">
        <f>IF('P10'!$D93="NT","NT",IF($H$109="NCT","NC",IF('P10'!$D93="NC","NC",IF($H$109="CT","C",'P10'!$D93))))</f>
        <v>C</v>
      </c>
      <c r="R109" s="18" t="str">
        <f>IF('P11'!$D93="NT","NT",IF($H$109="NCT","NC",IF('P11'!$D93="NC","NC",IF($H$109="CT","C",'P11'!$D93))))</f>
        <v>C</v>
      </c>
      <c r="S109" s="18" t="str">
        <f>IF('P12'!$D93="NT","NT",IF($H$109="NCT","NC",IF('P12'!$D93="NC","NC",IF($H$109="CT","C",'P12'!$D93))))</f>
        <v>C</v>
      </c>
      <c r="T109" s="18" t="str">
        <f>IF('P13'!$D93="NT","NT",IF($H$109="NCT","NC",IF('P13'!$D93="NC","NC",IF($H$109="CT","C",'P13'!$D93))))</f>
        <v>C</v>
      </c>
      <c r="U109" s="18" t="str">
        <f>IF('P14'!$D93="NT","NT",IF($H$109="NCT","NC",IF('P14'!$D93="NC","NC",IF($H$109="CT","C",'P14'!$D93))))</f>
        <v>C</v>
      </c>
      <c r="V109" s="18" t="str">
        <f>IF('P15'!$D93="NT","NT",IF($H$109="NCT","NC",IF('P15'!$D93="NC","NC",IF($H$109="CT","C",'P15'!$D93))))</f>
        <v>C</v>
      </c>
      <c r="W109" s="57"/>
    </row>
    <row r="110" spans="1:23" ht="28.5">
      <c r="A110" s="119"/>
      <c r="B110" s="47" t="s">
        <v>218</v>
      </c>
      <c r="C110" s="48" t="s">
        <v>219</v>
      </c>
      <c r="D110" s="47" t="str">
        <f t="shared" si="21"/>
        <v>NC</v>
      </c>
      <c r="E110" s="42">
        <f t="shared" si="25"/>
        <v>0</v>
      </c>
      <c r="F110" s="43">
        <f t="shared" si="26"/>
        <v>14</v>
      </c>
      <c r="G110" s="49">
        <f t="shared" si="27"/>
        <v>0</v>
      </c>
      <c r="H110" s="18" t="str">
        <f>'P01'!$D94</f>
        <v>NCT</v>
      </c>
      <c r="I110" s="18" t="str">
        <f>IF('P02'!$D94="NT","NT",IF($H$110="NCT","NC",IF('P02'!$D94="NC","NC",IF($H$110="CT","C",'P02'!$D94))))</f>
        <v>NC</v>
      </c>
      <c r="J110" s="18" t="str">
        <f>IF('P03'!$D94="NT","NT",IF($H$110="NCT","NC",IF('P03'!$D94="NC","NC",IF($H$110="CT","C",'P03'!$D94))))</f>
        <v>NC</v>
      </c>
      <c r="K110" s="18" t="str">
        <f>IF('P04'!$D94="NT","NT",IF($H$110="NCT","NC",IF('P04'!$D94="NC","NC",IF($H$110="CT","C",'P04'!$D94))))</f>
        <v>NC</v>
      </c>
      <c r="L110" s="18" t="str">
        <f>IF('P05'!$D94="NT","NT",IF($H$110="NCT","NC",IF('P05'!$D94="NC","NC",IF($H$110="CT","C",'P05'!$D94))))</f>
        <v>NC</v>
      </c>
      <c r="M110" s="18" t="str">
        <f>IF('P06'!$D94="NT","NT",IF($H$110="NCT","NC",IF('P06'!$D94="NC","NC",IF($H$110="CT","C",'P06'!$D94))))</f>
        <v>NC</v>
      </c>
      <c r="N110" s="18" t="str">
        <f>IF('P07'!$D94="NT","NT",IF($H$110="NCT","NC",IF('P07'!$D94="NC","NC",IF($H$110="CT","C",'P07'!$D94))))</f>
        <v>NC</v>
      </c>
      <c r="O110" s="18" t="str">
        <f>IF('P08'!$D94="NT","NT",IF($H$110="NCT","NC",IF('P08'!$D94="NC","NC",IF($H$110="CT","C",'P08'!$D94))))</f>
        <v>NC</v>
      </c>
      <c r="P110" s="18" t="str">
        <f>IF('P09'!$D94="NT","NT",IF($H$110="NCT","NC",IF('P09'!$D94="NC","NC",IF($H$110="CT","C",'P09'!$D94))))</f>
        <v>NC</v>
      </c>
      <c r="Q110" s="18" t="str">
        <f>IF('P10'!$D94="NT","NT",IF($H$110="NCT","NC",IF('P10'!$D94="NC","NC",IF($H$110="CT","C",'P10'!$D94))))</f>
        <v>NC</v>
      </c>
      <c r="R110" s="18" t="str">
        <f>IF('P11'!$D94="NT","NT",IF($H$110="NCT","NC",IF('P11'!$D94="NC","NC",IF($H$110="CT","C",'P11'!$D94))))</f>
        <v>NC</v>
      </c>
      <c r="S110" s="18" t="str">
        <f>IF('P12'!$D94="NT","NT",IF($H$110="NCT","NC",IF('P12'!$D94="NC","NC",IF($H$110="CT","C",'P12'!$D94))))</f>
        <v>NC</v>
      </c>
      <c r="T110" s="18" t="str">
        <f>IF('P13'!$D94="NT","NT",IF($H$110="NCT","NC",IF('P13'!$D94="NC","NC",IF($H$110="CT","C",'P13'!$D94))))</f>
        <v>NC</v>
      </c>
      <c r="U110" s="18" t="str">
        <f>IF('P14'!$D94="NT","NT",IF($H$110="NCT","NC",IF('P14'!$D94="NC","NC",IF($H$110="CT","C",'P14'!$D94))))</f>
        <v>NC</v>
      </c>
      <c r="V110" s="18" t="str">
        <f>IF('P15'!$D94="NT","NT",IF($H$110="NCT","NC",IF('P15'!$D94="NC","NC",IF($H$110="CT","C",'P15'!$D94))))</f>
        <v>NC</v>
      </c>
      <c r="W110" s="57"/>
    </row>
    <row r="111" spans="1:23" ht="42.75">
      <c r="A111" s="119"/>
      <c r="B111" s="47" t="s">
        <v>220</v>
      </c>
      <c r="C111" s="48" t="s">
        <v>221</v>
      </c>
      <c r="D111" s="47" t="str">
        <f t="shared" si="21"/>
        <v>C</v>
      </c>
      <c r="E111" s="42">
        <f t="shared" si="25"/>
        <v>15</v>
      </c>
      <c r="F111" s="43">
        <f t="shared" si="26"/>
        <v>0</v>
      </c>
      <c r="G111" s="49">
        <f t="shared" si="27"/>
        <v>0</v>
      </c>
      <c r="H111" s="18" t="str">
        <f>'P01'!$D95</f>
        <v>C</v>
      </c>
      <c r="I111" s="18" t="str">
        <f>IF('P02'!$D95="NT","NT",IF($H$111="NCT","NC",IF('P02'!$D95="NC","NC",IF($H$111="CT","C",'P02'!$D95))))</f>
        <v>C</v>
      </c>
      <c r="J111" s="18" t="str">
        <f>IF('P03'!$D95="NT","NT",IF($H$111="NCT","NC",IF('P03'!$D95="NC","NC",IF($H$111="CT","C",'P03'!$D95))))</f>
        <v>C</v>
      </c>
      <c r="K111" s="18" t="str">
        <f>IF('P04'!$D95="NT","NT",IF($H$111="NCT","NC",IF('P04'!$D95="NC","NC",IF($H$111="CT","C",'P04'!$D95))))</f>
        <v>C</v>
      </c>
      <c r="L111" s="18" t="str">
        <f>IF('P05'!$D95="NT","NT",IF($H$111="NCT","NC",IF('P05'!$D95="NC","NC",IF($H$111="CT","C",'P05'!$D95))))</f>
        <v>C</v>
      </c>
      <c r="M111" s="18" t="str">
        <f>IF('P06'!$D95="NT","NT",IF($H$111="NCT","NC",IF('P06'!$D95="NC","NC",IF($H$111="CT","C",'P06'!$D95))))</f>
        <v>C</v>
      </c>
      <c r="N111" s="18" t="str">
        <f>IF('P07'!$D95="NT","NT",IF($H$111="NCT","NC",IF('P07'!$D95="NC","NC",IF($H$111="CT","C",'P07'!$D95))))</f>
        <v>C</v>
      </c>
      <c r="O111" s="18" t="str">
        <f>IF('P08'!$D95="NT","NT",IF($H$111="NCT","NC",IF('P08'!$D95="NC","NC",IF($H$111="CT","C",'P08'!$D95))))</f>
        <v>C</v>
      </c>
      <c r="P111" s="18" t="str">
        <f>IF('P09'!$D95="NT","NT",IF($H$111="NCT","NC",IF('P09'!$D95="NC","NC",IF($H$111="CT","C",'P09'!$D95))))</f>
        <v>C</v>
      </c>
      <c r="Q111" s="18" t="str">
        <f>IF('P10'!$D95="NT","NT",IF($H$111="NCT","NC",IF('P10'!$D95="NC","NC",IF($H$111="CT","C",'P10'!$D95))))</f>
        <v>C</v>
      </c>
      <c r="R111" s="18" t="str">
        <f>IF('P11'!$D95="NT","NT",IF($H$111="NCT","NC",IF('P11'!$D95="NC","NC",IF($H$111="CT","C",'P11'!$D95))))</f>
        <v>C</v>
      </c>
      <c r="S111" s="18" t="str">
        <f>IF('P12'!$D95="NT","NT",IF($H$111="NCT","NC",IF('P12'!$D95="NC","NC",IF($H$111="CT","C",'P12'!$D95))))</f>
        <v>C</v>
      </c>
      <c r="T111" s="18" t="str">
        <f>IF('P13'!$D95="NT","NT",IF($H$111="NCT","NC",IF('P13'!$D95="NC","NC",IF($H$111="CT","C",'P13'!$D95))))</f>
        <v>C</v>
      </c>
      <c r="U111" s="18" t="str">
        <f>IF('P14'!$D95="NT","NT",IF($H$111="NCT","NC",IF('P14'!$D95="NC","NC",IF($H$111="CT","C",'P14'!$D95))))</f>
        <v>C</v>
      </c>
      <c r="V111" s="18" t="str">
        <f>IF('P15'!$D95="NT","NT",IF($H$111="NCT","NC",IF('P15'!$D95="NC","NC",IF($H$111="CT","C",'P15'!$D95))))</f>
        <v>C</v>
      </c>
      <c r="W111" s="57"/>
    </row>
    <row r="112" spans="1:23" ht="57">
      <c r="A112" s="119"/>
      <c r="B112" s="47" t="s">
        <v>222</v>
      </c>
      <c r="C112" s="48" t="s">
        <v>223</v>
      </c>
      <c r="D112" s="47" t="str">
        <f t="shared" si="21"/>
        <v>NA</v>
      </c>
      <c r="E112" s="42">
        <f t="shared" si="25"/>
        <v>0</v>
      </c>
      <c r="F112" s="43">
        <f t="shared" si="26"/>
        <v>0</v>
      </c>
      <c r="G112" s="49">
        <f t="shared" si="27"/>
        <v>15</v>
      </c>
      <c r="H112" s="18" t="str">
        <f>'P01'!$D96</f>
        <v>NA</v>
      </c>
      <c r="I112" s="18" t="str">
        <f>IF('P02'!$D96="NT","NT",IF($H$112="NCT","NC",IF('P02'!$D96="NC","NC",IF($H$112="CT","C",'P02'!$D96))))</f>
        <v>NA</v>
      </c>
      <c r="J112" s="18" t="str">
        <f>IF('P03'!$D96="NT","NT",IF($H$112="NCT","NC",IF('P03'!$D96="NC","NC",IF($H$112="CT","C",'P03'!$D96))))</f>
        <v>NA</v>
      </c>
      <c r="K112" s="18" t="str">
        <f>IF('P04'!$D96="NT","NT",IF($H$112="NCT","NC",IF('P04'!$D96="NC","NC",IF($H$112="CT","C",'P04'!$D96))))</f>
        <v>NA</v>
      </c>
      <c r="L112" s="18" t="str">
        <f>IF('P05'!$D96="NT","NT",IF($H$112="NCT","NC",IF('P05'!$D96="NC","NC",IF($H$112="CT","C",'P05'!$D96))))</f>
        <v>NA</v>
      </c>
      <c r="M112" s="18" t="str">
        <f>IF('P06'!$D96="NT","NT",IF($H$112="NCT","NC",IF('P06'!$D96="NC","NC",IF($H$112="CT","C",'P06'!$D96))))</f>
        <v>NA</v>
      </c>
      <c r="N112" s="18" t="str">
        <f>IF('P07'!$D96="NT","NT",IF($H$112="NCT","NC",IF('P07'!$D96="NC","NC",IF($H$112="CT","C",'P07'!$D96))))</f>
        <v>NA</v>
      </c>
      <c r="O112" s="18" t="str">
        <f>IF('P08'!$D96="NT","NT",IF($H$112="NCT","NC",IF('P08'!$D96="NC","NC",IF($H$112="CT","C",'P08'!$D96))))</f>
        <v>NA</v>
      </c>
      <c r="P112" s="18" t="str">
        <f>IF('P09'!$D96="NT","NT",IF($H$112="NCT","NC",IF('P09'!$D96="NC","NC",IF($H$112="CT","C",'P09'!$D96))))</f>
        <v>NA</v>
      </c>
      <c r="Q112" s="18" t="str">
        <f>IF('P10'!$D96="NT","NT",IF($H$112="NCT","NC",IF('P10'!$D96="NC","NC",IF($H$112="CT","C",'P10'!$D96))))</f>
        <v>NA</v>
      </c>
      <c r="R112" s="18" t="str">
        <f>IF('P11'!$D96="NT","NT",IF($H$112="NCT","NC",IF('P11'!$D96="NC","NC",IF($H$112="CT","C",'P11'!$D96))))</f>
        <v>NA</v>
      </c>
      <c r="S112" s="18" t="str">
        <f>IF('P12'!$D96="NT","NT",IF($H$112="NCT","NC",IF('P12'!$D96="NC","NC",IF($H$112="CT","C",'P12'!$D96))))</f>
        <v>NA</v>
      </c>
      <c r="T112" s="18" t="str">
        <f>IF('P13'!$D96="NT","NT",IF($H$112="NCT","NC",IF('P13'!$D96="NC","NC",IF($H$112="CT","C",'P13'!$D96))))</f>
        <v>NA</v>
      </c>
      <c r="U112" s="18" t="str">
        <f>IF('P14'!$D96="NT","NT",IF($H$112="NCT","NC",IF('P14'!$D96="NC","NC",IF($H$112="CT","C",'P14'!$D96))))</f>
        <v>NA</v>
      </c>
      <c r="V112" s="18" t="str">
        <f>IF('P15'!$D96="NT","NT",IF($H$112="NCT","NC",IF('P15'!$D96="NC","NC",IF($H$112="CT","C",'P15'!$D96))))</f>
        <v>NA</v>
      </c>
      <c r="W112" s="57"/>
    </row>
    <row r="113" spans="1:23" ht="71.25">
      <c r="A113" s="119"/>
      <c r="B113" s="47" t="s">
        <v>224</v>
      </c>
      <c r="C113" s="48" t="s">
        <v>225</v>
      </c>
      <c r="D113" s="47" t="str">
        <f t="shared" si="21"/>
        <v>C</v>
      </c>
      <c r="E113" s="42">
        <f t="shared" si="25"/>
        <v>14</v>
      </c>
      <c r="F113" s="43">
        <f t="shared" si="26"/>
        <v>0</v>
      </c>
      <c r="G113" s="49">
        <f t="shared" si="27"/>
        <v>0</v>
      </c>
      <c r="H113" s="18" t="str">
        <f>'P01'!$D97</f>
        <v>CT</v>
      </c>
      <c r="I113" s="18" t="str">
        <f>IF('P02'!$D97="NT","NT",IF($H$113="NCT","NC",IF('P02'!$D97="NC","NC",IF($H$113="CT","C",'P02'!$D97))))</f>
        <v>C</v>
      </c>
      <c r="J113" s="18" t="str">
        <f>IF('P03'!$D97="NT","NT",IF($H$113="NCT","NC",IF('P03'!$D97="NC","NC",IF($H$113="CT","C",'P03'!$D97))))</f>
        <v>C</v>
      </c>
      <c r="K113" s="18" t="str">
        <f>IF('P04'!$D97="NT","NT",IF($H$113="NCT","NC",IF('P04'!$D97="NC","NC",IF($H$113="CT","C",'P04'!$D97))))</f>
        <v>C</v>
      </c>
      <c r="L113" s="18" t="str">
        <f>IF('P05'!$D97="NT","NT",IF($H$113="NCT","NC",IF('P05'!$D97="NC","NC",IF($H$113="CT","C",'P05'!$D97))))</f>
        <v>C</v>
      </c>
      <c r="M113" s="18" t="str">
        <f>IF('P06'!$D97="NT","NT",IF($H$113="NCT","NC",IF('P06'!$D97="NC","NC",IF($H$113="CT","C",'P06'!$D97))))</f>
        <v>C</v>
      </c>
      <c r="N113" s="18" t="str">
        <f>IF('P07'!$D97="NT","NT",IF($H$113="NCT","NC",IF('P07'!$D97="NC","NC",IF($H$113="CT","C",'P07'!$D97))))</f>
        <v>C</v>
      </c>
      <c r="O113" s="18" t="str">
        <f>IF('P08'!$D97="NT","NT",IF($H$113="NCT","NC",IF('P08'!$D97="NC","NC",IF($H$113="CT","C",'P08'!$D97))))</f>
        <v>C</v>
      </c>
      <c r="P113" s="18" t="str">
        <f>IF('P09'!$D97="NT","NT",IF($H$113="NCT","NC",IF('P09'!$D97="NC","NC",IF($H$113="CT","C",'P09'!$D97))))</f>
        <v>C</v>
      </c>
      <c r="Q113" s="18" t="str">
        <f>IF('P10'!$D97="NT","NT",IF($H$113="NCT","NC",IF('P10'!$D97="NC","NC",IF($H$113="CT","C",'P10'!$D97))))</f>
        <v>C</v>
      </c>
      <c r="R113" s="18" t="str">
        <f>IF('P11'!$D97="NT","NT",IF($H$113="NCT","NC",IF('P11'!$D97="NC","NC",IF($H$113="CT","C",'P11'!$D97))))</f>
        <v>C</v>
      </c>
      <c r="S113" s="18" t="str">
        <f>IF('P12'!$D97="NT","NT",IF($H$113="NCT","NC",IF('P12'!$D97="NC","NC",IF($H$113="CT","C",'P12'!$D97))))</f>
        <v>C</v>
      </c>
      <c r="T113" s="18" t="str">
        <f>IF('P13'!$D97="NT","NT",IF($H$113="NCT","NC",IF('P13'!$D97="NC","NC",IF($H$113="CT","C",'P13'!$D97))))</f>
        <v>C</v>
      </c>
      <c r="U113" s="18" t="str">
        <f>IF('P14'!$D97="NT","NT",IF($H$113="NCT","NC",IF('P14'!$D97="NC","NC",IF($H$113="CT","C",'P14'!$D97))))</f>
        <v>C</v>
      </c>
      <c r="V113" s="18" t="str">
        <f>IF('P15'!$D97="NT","NT",IF($H$113="NCT","NC",IF('P15'!$D97="NC","NC",IF($H$113="CT","C",'P15'!$D97))))</f>
        <v>C</v>
      </c>
      <c r="W113" s="57"/>
    </row>
    <row r="114" spans="1:23">
      <c r="A114" s="38"/>
      <c r="B114" s="36"/>
      <c r="C114" s="36"/>
      <c r="D114" s="37"/>
      <c r="E114" s="40">
        <f>SUM(E103:E113)</f>
        <v>114</v>
      </c>
      <c r="F114" s="41">
        <f>SUM(F103:F113)</f>
        <v>14</v>
      </c>
      <c r="G114" s="50">
        <f>SUM(G103:G113)</f>
        <v>29</v>
      </c>
      <c r="H114" s="36"/>
      <c r="I114" s="36"/>
      <c r="J114" s="36"/>
      <c r="K114" s="36"/>
      <c r="L114" s="36"/>
      <c r="M114" s="36"/>
      <c r="N114" s="36"/>
      <c r="O114" s="36"/>
      <c r="P114" s="36"/>
      <c r="Q114" s="36"/>
      <c r="R114" s="36"/>
      <c r="S114" s="36"/>
      <c r="T114" s="36"/>
      <c r="U114" s="36"/>
      <c r="V114" s="36"/>
      <c r="W114" s="57"/>
    </row>
    <row r="115" spans="1:23" ht="60" customHeight="1">
      <c r="A115" s="115" t="s">
        <v>33</v>
      </c>
      <c r="B115" s="51" t="s">
        <v>226</v>
      </c>
      <c r="C115" s="48" t="s">
        <v>227</v>
      </c>
      <c r="D115" s="47" t="str">
        <f t="shared" si="21"/>
        <v>NA</v>
      </c>
      <c r="E115" s="42">
        <f t="shared" ref="E115:E126" si="28">COUNTIF(H115:V115,"C")</f>
        <v>0</v>
      </c>
      <c r="F115" s="43">
        <f t="shared" ref="F115:F126" si="29">COUNTIF(H115:V115,"NC")</f>
        <v>0</v>
      </c>
      <c r="G115" s="49">
        <f t="shared" ref="G115:G126" si="30">COUNTIF(H115:V115,"NA")</f>
        <v>15</v>
      </c>
      <c r="H115" s="18" t="str">
        <f>'P01'!$D98</f>
        <v>NA</v>
      </c>
      <c r="I115" s="18" t="str">
        <f>IF('P02'!$D98="NT","NT",IF($H$115="NCT","NC",IF('P02'!$D98="NC","NC",IF($H$115="CT","C",'P02'!$D98))))</f>
        <v>NA</v>
      </c>
      <c r="J115" s="18" t="str">
        <f>IF('P03'!$D98="NT","NT",IF($H$115="NCT","NC",IF('P03'!$D98="NC","NC",IF($H$115="CT","C",'P03'!$D98))))</f>
        <v>NA</v>
      </c>
      <c r="K115" s="18" t="str">
        <f>IF('P04'!$D98="NT","NT",IF($H$115="NCT","NC",IF('P04'!$D98="NC","NC",IF($H$115="CT","C",'P04'!$D98))))</f>
        <v>NA</v>
      </c>
      <c r="L115" s="18" t="str">
        <f>IF('P05'!$D98="NT","NT",IF($H$115="NCT","NC",IF('P05'!$D98="NC","NC",IF($H$115="CT","C",'P05'!$D98))))</f>
        <v>NA</v>
      </c>
      <c r="M115" s="18" t="str">
        <f>IF('P06'!$D98="NT","NT",IF($H$115="NCT","NC",IF('P06'!$D98="NC","NC",IF($H$115="CT","C",'P06'!$D98))))</f>
        <v>NA</v>
      </c>
      <c r="N115" s="18" t="str">
        <f>IF('P07'!$D98="NT","NT",IF($H$115="NCT","NC",IF('P07'!$D98="NC","NC",IF($H$115="CT","C",'P07'!$D98))))</f>
        <v>NA</v>
      </c>
      <c r="O115" s="18" t="str">
        <f>IF('P08'!$D98="NT","NT",IF($H$115="NCT","NC",IF('P08'!$D98="NC","NC",IF($H$115="CT","C",'P08'!$D98))))</f>
        <v>NA</v>
      </c>
      <c r="P115" s="18" t="str">
        <f>IF('P09'!$D98="NT","NT",IF($H$115="NCT","NC",IF('P09'!$D98="NC","NC",IF($H$115="CT","C",'P09'!$D98))))</f>
        <v>NA</v>
      </c>
      <c r="Q115" s="18" t="str">
        <f>IF('P10'!$D98="NT","NT",IF($H$115="NCT","NC",IF('P10'!$D98="NC","NC",IF($H$115="CT","C",'P10'!$D98))))</f>
        <v>NA</v>
      </c>
      <c r="R115" s="18" t="str">
        <f>IF('P11'!$D98="NT","NT",IF($H$115="NCT","NC",IF('P11'!$D98="NC","NC",IF($H$115="CT","C",'P11'!$D98))))</f>
        <v>NA</v>
      </c>
      <c r="S115" s="18" t="str">
        <f>IF('P12'!$D98="NT","NT",IF($H$115="NCT","NC",IF('P12'!$D98="NC","NC",IF($H$115="CT","C",'P12'!$D98))))</f>
        <v>NA</v>
      </c>
      <c r="T115" s="18" t="str">
        <f>IF('P13'!$D98="NT","NT",IF($H$115="NCT","NC",IF('P13'!$D98="NC","NC",IF($H$115="CT","C",'P13'!$D98))))</f>
        <v>NA</v>
      </c>
      <c r="U115" s="18" t="str">
        <f>IF('P14'!$D98="NT","NT",IF($H$115="NCT","NC",IF('P14'!$D98="NC","NC",IF($H$115="CT","C",'P14'!$D98))))</f>
        <v>NA</v>
      </c>
      <c r="V115" s="18" t="str">
        <f>IF('P15'!$D98="NT","NT",IF($H$115="NCT","NC",IF('P15'!$D98="NC","NC",IF($H$115="CT","C",'P15'!$D98))))</f>
        <v>NA</v>
      </c>
      <c r="W115" s="57"/>
    </row>
    <row r="116" spans="1:23" ht="57">
      <c r="A116" s="116"/>
      <c r="B116" s="51" t="s">
        <v>228</v>
      </c>
      <c r="C116" s="48" t="s">
        <v>229</v>
      </c>
      <c r="D116" s="47" t="str">
        <f t="shared" si="21"/>
        <v>C</v>
      </c>
      <c r="E116" s="42">
        <f t="shared" si="28"/>
        <v>14</v>
      </c>
      <c r="F116" s="43">
        <f t="shared" si="29"/>
        <v>0</v>
      </c>
      <c r="G116" s="49">
        <f t="shared" si="30"/>
        <v>0</v>
      </c>
      <c r="H116" s="18" t="str">
        <f>'P01'!$D99</f>
        <v>CT</v>
      </c>
      <c r="I116" s="18" t="str">
        <f>IF('P02'!$D99="NT","NT",IF($H$116="NCT","NC",IF('P02'!$D99="NC","NC",IF($H$116="CT","C",'P02'!$D99))))</f>
        <v>C</v>
      </c>
      <c r="J116" s="18" t="str">
        <f>IF('P03'!$D99="NT","NT",IF($H$116="NCT","NC",IF('P03'!$D99="NC","NC",IF($H$116="CT","C",'P03'!$D99))))</f>
        <v>C</v>
      </c>
      <c r="K116" s="18" t="str">
        <f>IF('P04'!$D99="NT","NT",IF($H$116="NCT","NC",IF('P04'!$D99="NC","NC",IF($H$116="CT","C",'P04'!$D99))))</f>
        <v>C</v>
      </c>
      <c r="L116" s="18" t="str">
        <f>IF('P05'!$D99="NT","NT",IF($H$116="NCT","NC",IF('P05'!$D99="NC","NC",IF($H$116="CT","C",'P05'!$D99))))</f>
        <v>C</v>
      </c>
      <c r="M116" s="18" t="str">
        <f>IF('P06'!$D99="NT","NT",IF($H$116="NCT","NC",IF('P06'!$D99="NC","NC",IF($H$116="CT","C",'P06'!$D99))))</f>
        <v>C</v>
      </c>
      <c r="N116" s="18" t="str">
        <f>IF('P07'!$D99="NT","NT",IF($H$116="NCT","NC",IF('P07'!$D99="NC","NC",IF($H$116="CT","C",'P07'!$D99))))</f>
        <v>C</v>
      </c>
      <c r="O116" s="18" t="str">
        <f>IF('P08'!$D99="NT","NT",IF($H$116="NCT","NC",IF('P08'!$D99="NC","NC",IF($H$116="CT","C",'P08'!$D99))))</f>
        <v>C</v>
      </c>
      <c r="P116" s="18" t="str">
        <f>IF('P09'!$D99="NT","NT",IF($H$116="NCT","NC",IF('P09'!$D99="NC","NC",IF($H$116="CT","C",'P09'!$D99))))</f>
        <v>C</v>
      </c>
      <c r="Q116" s="18" t="str">
        <f>IF('P10'!$D99="NT","NT",IF($H$116="NCT","NC",IF('P10'!$D99="NC","NC",IF($H$116="CT","C",'P10'!$D99))))</f>
        <v>C</v>
      </c>
      <c r="R116" s="18" t="str">
        <f>IF('P11'!$D99="NT","NT",IF($H$116="NCT","NC",IF('P11'!$D99="NC","NC",IF($H$116="CT","C",'P11'!$D99))))</f>
        <v>C</v>
      </c>
      <c r="S116" s="18" t="str">
        <f>IF('P12'!$D99="NT","NT",IF($H$116="NCT","NC",IF('P12'!$D99="NC","NC",IF($H$116="CT","C",'P12'!$D99))))</f>
        <v>C</v>
      </c>
      <c r="T116" s="18" t="str">
        <f>IF('P13'!$D99="NT","NT",IF($H$116="NCT","NC",IF('P13'!$D99="NC","NC",IF($H$116="CT","C",'P13'!$D99))))</f>
        <v>C</v>
      </c>
      <c r="U116" s="18" t="str">
        <f>IF('P14'!$D99="NT","NT",IF($H$116="NCT","NC",IF('P14'!$D99="NC","NC",IF($H$116="CT","C",'P14'!$D99))))</f>
        <v>C</v>
      </c>
      <c r="V116" s="18" t="str">
        <f>IF('P15'!$D99="NT","NT",IF($H$116="NCT","NC",IF('P15'!$D99="NC","NC",IF($H$116="CT","C",'P15'!$D99))))</f>
        <v>C</v>
      </c>
      <c r="W116" s="57"/>
    </row>
    <row r="117" spans="1:23" ht="57">
      <c r="A117" s="116"/>
      <c r="B117" s="51" t="s">
        <v>230</v>
      </c>
      <c r="C117" s="48" t="s">
        <v>231</v>
      </c>
      <c r="D117" s="47" t="str">
        <f t="shared" si="21"/>
        <v>NC</v>
      </c>
      <c r="E117" s="42">
        <f t="shared" si="28"/>
        <v>0</v>
      </c>
      <c r="F117" s="43">
        <f t="shared" si="29"/>
        <v>3</v>
      </c>
      <c r="G117" s="49">
        <f t="shared" si="30"/>
        <v>12</v>
      </c>
      <c r="H117" s="18" t="str">
        <f>'P01'!$D100</f>
        <v>NA</v>
      </c>
      <c r="I117" s="18" t="str">
        <f>IF('P02'!$D100="NT","NT",IF($H$117="NCT","NC",IF('P02'!$D100="NC","NC",IF($H$117="CT","C",'P02'!$D100))))</f>
        <v>NA</v>
      </c>
      <c r="J117" s="18" t="str">
        <f>IF('P03'!$D100="NT","NT",IF($H$117="NCT","NC",IF('P03'!$D100="NC","NC",IF($H$117="CT","C",'P03'!$D100))))</f>
        <v>NA</v>
      </c>
      <c r="K117" s="18" t="str">
        <f>IF('P04'!$D100="NT","NT",IF($H$117="NCT","NC",IF('P04'!$D100="NC","NC",IF($H$117="CT","C",'P04'!$D100))))</f>
        <v>NA</v>
      </c>
      <c r="L117" s="18" t="str">
        <f>IF('P05'!$D100="NT","NT",IF($H$117="NCT","NC",IF('P05'!$D100="NC","NC",IF($H$117="CT","C",'P05'!$D100))))</f>
        <v>NA</v>
      </c>
      <c r="M117" s="18" t="str">
        <f>IF('P06'!$D100="NT","NT",IF($H$117="NCT","NC",IF('P06'!$D100="NC","NC",IF($H$117="CT","C",'P06'!$D100))))</f>
        <v>NA</v>
      </c>
      <c r="N117" s="18" t="str">
        <f>IF('P07'!$D100="NT","NT",IF($H$117="NCT","NC",IF('P07'!$D100="NC","NC",IF($H$117="CT","C",'P07'!$D100))))</f>
        <v>NA</v>
      </c>
      <c r="O117" s="18" t="str">
        <f>IF('P08'!$D100="NT","NT",IF($H$117="NCT","NC",IF('P08'!$D100="NC","NC",IF($H$117="CT","C",'P08'!$D100))))</f>
        <v>NA</v>
      </c>
      <c r="P117" s="18" t="str">
        <f>IF('P09'!$D100="NT","NT",IF($H$117="NCT","NC",IF('P09'!$D100="NC","NC",IF($H$117="CT","C",'P09'!$D100))))</f>
        <v>NA</v>
      </c>
      <c r="Q117" s="18" t="str">
        <f>IF('P10'!$D100="NT","NT",IF($H$117="NCT","NC",IF('P10'!$D100="NC","NC",IF($H$117="CT","C",'P10'!$D100))))</f>
        <v>NA</v>
      </c>
      <c r="R117" s="18" t="str">
        <f>IF('P11'!$D100="NT","NT",IF($H$117="NCT","NC",IF('P11'!$D100="NC","NC",IF($H$117="CT","C",'P11'!$D100))))</f>
        <v>NA</v>
      </c>
      <c r="S117" s="18" t="str">
        <f>IF('P12'!$D100="NT","NT",IF($H$117="NCT","NC",IF('P12'!$D100="NC","NC",IF($H$117="CT","C",'P12'!$D100))))</f>
        <v>NC</v>
      </c>
      <c r="T117" s="18" t="str">
        <f>IF('P13'!$D100="NT","NT",IF($H$117="NCT","NC",IF('P13'!$D100="NC","NC",IF($H$117="CT","C",'P13'!$D100))))</f>
        <v>NC</v>
      </c>
      <c r="U117" s="18" t="str">
        <f>IF('P14'!$D100="NT","NT",IF($H$117="NCT","NC",IF('P14'!$D100="NC","NC",IF($H$117="CT","C",'P14'!$D100))))</f>
        <v>NC</v>
      </c>
      <c r="V117" s="18" t="str">
        <f>IF('P15'!$D100="NT","NT",IF($H$117="NCT","NC",IF('P15'!$D100="NC","NC",IF($H$117="CT","C",'P15'!$D100))))</f>
        <v>NA</v>
      </c>
      <c r="W117" s="57"/>
    </row>
    <row r="118" spans="1:23" ht="42.75">
      <c r="A118" s="116"/>
      <c r="B118" s="51" t="s">
        <v>232</v>
      </c>
      <c r="C118" s="48" t="s">
        <v>233</v>
      </c>
      <c r="D118" s="47" t="str">
        <f t="shared" si="21"/>
        <v>NA</v>
      </c>
      <c r="E118" s="42">
        <f t="shared" si="28"/>
        <v>0</v>
      </c>
      <c r="F118" s="43">
        <f t="shared" si="29"/>
        <v>0</v>
      </c>
      <c r="G118" s="49">
        <f t="shared" si="30"/>
        <v>15</v>
      </c>
      <c r="H118" s="18" t="str">
        <f>'P01'!$D101</f>
        <v>NA</v>
      </c>
      <c r="I118" s="18" t="str">
        <f>IF('P02'!$D101="NT","NT",IF($H$118="NCT","NC",IF('P02'!$D101="NC","NC",IF($H$118="CT","C",'P02'!$D101))))</f>
        <v>NA</v>
      </c>
      <c r="J118" s="18" t="str">
        <f>IF('P03'!$D101="NT","NT",IF($H$118="NCT","NC",IF('P03'!$D101="NC","NC",IF($H$118="CT","C",'P03'!$D101))))</f>
        <v>NA</v>
      </c>
      <c r="K118" s="18" t="str">
        <f>IF('P04'!$D101="NT","NT",IF($H$118="NCT","NC",IF('P04'!$D101="NC","NC",IF($H$118="CT","C",'P04'!$D101))))</f>
        <v>NA</v>
      </c>
      <c r="L118" s="18" t="str">
        <f>IF('P05'!$D101="NT","NT",IF($H$118="NCT","NC",IF('P05'!$D101="NC","NC",IF($H$118="CT","C",'P05'!$D101))))</f>
        <v>NA</v>
      </c>
      <c r="M118" s="18" t="str">
        <f>IF('P06'!$D101="NT","NT",IF($H$118="NCT","NC",IF('P06'!$D101="NC","NC",IF($H$118="CT","C",'P06'!$D101))))</f>
        <v>NA</v>
      </c>
      <c r="N118" s="18" t="str">
        <f>IF('P07'!$D101="NT","NT",IF($H$118="NCT","NC",IF('P07'!$D101="NC","NC",IF($H$118="CT","C",'P07'!$D101))))</f>
        <v>NA</v>
      </c>
      <c r="O118" s="18" t="str">
        <f>IF('P08'!$D101="NT","NT",IF($H$118="NCT","NC",IF('P08'!$D101="NC","NC",IF($H$118="CT","C",'P08'!$D101))))</f>
        <v>NA</v>
      </c>
      <c r="P118" s="18" t="str">
        <f>IF('P09'!$D101="NT","NT",IF($H$118="NCT","NC",IF('P09'!$D101="NC","NC",IF($H$118="CT","C",'P09'!$D101))))</f>
        <v>NA</v>
      </c>
      <c r="Q118" s="18" t="str">
        <f>IF('P10'!$D101="NT","NT",IF($H$118="NCT","NC",IF('P10'!$D101="NC","NC",IF($H$118="CT","C",'P10'!$D101))))</f>
        <v>NA</v>
      </c>
      <c r="R118" s="18" t="str">
        <f>IF('P11'!$D101="NT","NT",IF($H$118="NCT","NC",IF('P11'!$D101="NC","NC",IF($H$118="CT","C",'P11'!$D101))))</f>
        <v>NA</v>
      </c>
      <c r="S118" s="18" t="str">
        <f>IF('P12'!$D101="NT","NT",IF($H$118="NCT","NC",IF('P12'!$D101="NC","NC",IF($H$118="CT","C",'P12'!$D101))))</f>
        <v>NA</v>
      </c>
      <c r="T118" s="18" t="str">
        <f>IF('P13'!$D101="NT","NT",IF($H$118="NCT","NC",IF('P13'!$D101="NC","NC",IF($H$118="CT","C",'P13'!$D101))))</f>
        <v>NA</v>
      </c>
      <c r="U118" s="18" t="str">
        <f>IF('P14'!$D101="NT","NT",IF($H$118="NCT","NC",IF('P14'!$D101="NC","NC",IF($H$118="CT","C",'P14'!$D101))))</f>
        <v>NA</v>
      </c>
      <c r="V118" s="18" t="str">
        <f>IF('P15'!$D101="NT","NT",IF($H$118="NCT","NC",IF('P15'!$D101="NC","NC",IF($H$118="CT","C",'P15'!$D101))))</f>
        <v>NA</v>
      </c>
      <c r="W118" s="57"/>
    </row>
    <row r="119" spans="1:23" ht="42.75">
      <c r="A119" s="116"/>
      <c r="B119" s="51" t="s">
        <v>234</v>
      </c>
      <c r="C119" s="48" t="s">
        <v>235</v>
      </c>
      <c r="D119" s="47" t="str">
        <f t="shared" si="21"/>
        <v>NA</v>
      </c>
      <c r="E119" s="42">
        <f t="shared" si="28"/>
        <v>0</v>
      </c>
      <c r="F119" s="43">
        <f t="shared" si="29"/>
        <v>0</v>
      </c>
      <c r="G119" s="49">
        <f t="shared" si="30"/>
        <v>15</v>
      </c>
      <c r="H119" s="18" t="str">
        <f>'P01'!$D102</f>
        <v>NA</v>
      </c>
      <c r="I119" s="18" t="str">
        <f>IF('P02'!$D102="NT","NT",IF($H$119="NCT","NC",IF('P02'!$D102="NC","NC",IF($H$119="CT","C",'P02'!$D102))))</f>
        <v>NA</v>
      </c>
      <c r="J119" s="18" t="str">
        <f>IF('P03'!$D102="NT","NT",IF($H$119="NCT","NC",IF('P03'!$D102="NC","NC",IF($H$119="CT","C",'P03'!$D102))))</f>
        <v>NA</v>
      </c>
      <c r="K119" s="18" t="str">
        <f>IF('P04'!$D102="NT","NT",IF($H$119="NCT","NC",IF('P04'!$D102="NC","NC",IF($H$119="CT","C",'P04'!$D102))))</f>
        <v>NA</v>
      </c>
      <c r="L119" s="18" t="str">
        <f>IF('P05'!$D102="NT","NT",IF($H$119="NCT","NC",IF('P05'!$D102="NC","NC",IF($H$119="CT","C",'P05'!$D102))))</f>
        <v>NA</v>
      </c>
      <c r="M119" s="18" t="str">
        <f>IF('P06'!$D102="NT","NT",IF($H$119="NCT","NC",IF('P06'!$D102="NC","NC",IF($H$119="CT","C",'P06'!$D102))))</f>
        <v>NA</v>
      </c>
      <c r="N119" s="18" t="str">
        <f>IF('P07'!$D102="NT","NT",IF($H$119="NCT","NC",IF('P07'!$D102="NC","NC",IF($H$119="CT","C",'P07'!$D102))))</f>
        <v>NA</v>
      </c>
      <c r="O119" s="18" t="str">
        <f>IF('P08'!$D102="NT","NT",IF($H$119="NCT","NC",IF('P08'!$D102="NC","NC",IF($H$119="CT","C",'P08'!$D102))))</f>
        <v>NA</v>
      </c>
      <c r="P119" s="18" t="str">
        <f>IF('P09'!$D102="NT","NT",IF($H$119="NCT","NC",IF('P09'!$D102="NC","NC",IF($H$119="CT","C",'P09'!$D102))))</f>
        <v>NA</v>
      </c>
      <c r="Q119" s="18" t="str">
        <f>IF('P10'!$D102="NT","NT",IF($H$119="NCT","NC",IF('P10'!$D102="NC","NC",IF($H$119="CT","C",'P10'!$D102))))</f>
        <v>NA</v>
      </c>
      <c r="R119" s="18" t="str">
        <f>IF('P11'!$D102="NT","NT",IF($H$119="NCT","NC",IF('P11'!$D102="NC","NC",IF($H$119="CT","C",'P11'!$D102))))</f>
        <v>NA</v>
      </c>
      <c r="S119" s="18" t="str">
        <f>IF('P12'!$D102="NT","NT",IF($H$119="NCT","NC",IF('P12'!$D102="NC","NC",IF($H$119="CT","C",'P12'!$D102))))</f>
        <v>NA</v>
      </c>
      <c r="T119" s="18" t="str">
        <f>IF('P13'!$D102="NT","NT",IF($H$119="NCT","NC",IF('P13'!$D102="NC","NC",IF($H$119="CT","C",'P13'!$D102))))</f>
        <v>NA</v>
      </c>
      <c r="U119" s="18" t="str">
        <f>IF('P14'!$D102="NT","NT",IF($H$119="NCT","NC",IF('P14'!$D102="NC","NC",IF($H$119="CT","C",'P14'!$D102))))</f>
        <v>NA</v>
      </c>
      <c r="V119" s="18" t="str">
        <f>IF('P15'!$D102="NT","NT",IF($H$119="NCT","NC",IF('P15'!$D102="NC","NC",IF($H$119="CT","C",'P15'!$D102))))</f>
        <v>NA</v>
      </c>
      <c r="W119" s="57"/>
    </row>
    <row r="120" spans="1:23" ht="57">
      <c r="A120" s="116"/>
      <c r="B120" s="51" t="s">
        <v>236</v>
      </c>
      <c r="C120" s="48" t="s">
        <v>237</v>
      </c>
      <c r="D120" s="47" t="str">
        <f t="shared" si="21"/>
        <v>NA</v>
      </c>
      <c r="E120" s="42">
        <f t="shared" si="28"/>
        <v>0</v>
      </c>
      <c r="F120" s="43">
        <f t="shared" si="29"/>
        <v>0</v>
      </c>
      <c r="G120" s="49">
        <f t="shared" si="30"/>
        <v>15</v>
      </c>
      <c r="H120" s="18" t="str">
        <f>'P01'!$D103</f>
        <v>NA</v>
      </c>
      <c r="I120" s="18" t="str">
        <f>IF('P02'!$D103="NT","NT",IF($H$120="NCT","NC",IF('P02'!$D103="NC","NC",IF($H$120="CT","C",'P02'!$D103))))</f>
        <v>NA</v>
      </c>
      <c r="J120" s="18" t="str">
        <f>IF('P03'!$D103="NT","NT",IF($H$120="NCT","NC",IF('P03'!$D103="NC","NC",IF($H$120="CT","C",'P03'!$D103))))</f>
        <v>NA</v>
      </c>
      <c r="K120" s="18" t="str">
        <f>IF('P04'!$D103="NT","NT",IF($H$120="NCT","NC",IF('P04'!$D103="NC","NC",IF($H$120="CT","C",'P04'!$D103))))</f>
        <v>NA</v>
      </c>
      <c r="L120" s="18" t="str">
        <f>IF('P05'!$D103="NT","NT",IF($H$120="NCT","NC",IF('P05'!$D103="NC","NC",IF($H$120="CT","C",'P05'!$D103))))</f>
        <v>NA</v>
      </c>
      <c r="M120" s="18" t="str">
        <f>IF('P06'!$D103="NT","NT",IF($H$120="NCT","NC",IF('P06'!$D103="NC","NC",IF($H$120="CT","C",'P06'!$D103))))</f>
        <v>NA</v>
      </c>
      <c r="N120" s="18" t="str">
        <f>IF('P07'!$D103="NT","NT",IF($H$120="NCT","NC",IF('P07'!$D103="NC","NC",IF($H$120="CT","C",'P07'!$D103))))</f>
        <v>NA</v>
      </c>
      <c r="O120" s="18" t="str">
        <f>IF('P08'!$D103="NT","NT",IF($H$120="NCT","NC",IF('P08'!$D103="NC","NC",IF($H$120="CT","C",'P08'!$D103))))</f>
        <v>NA</v>
      </c>
      <c r="P120" s="18" t="str">
        <f>IF('P09'!$D103="NT","NT",IF($H$120="NCT","NC",IF('P09'!$D103="NC","NC",IF($H$120="CT","C",'P09'!$D103))))</f>
        <v>NA</v>
      </c>
      <c r="Q120" s="18" t="str">
        <f>IF('P10'!$D103="NT","NT",IF($H$120="NCT","NC",IF('P10'!$D103="NC","NC",IF($H$120="CT","C",'P10'!$D103))))</f>
        <v>NA</v>
      </c>
      <c r="R120" s="18" t="str">
        <f>IF('P11'!$D103="NT","NT",IF($H$120="NCT","NC",IF('P11'!$D103="NC","NC",IF($H$120="CT","C",'P11'!$D103))))</f>
        <v>NA</v>
      </c>
      <c r="S120" s="18" t="str">
        <f>IF('P12'!$D103="NT","NT",IF($H$120="NCT","NC",IF('P12'!$D103="NC","NC",IF($H$120="CT","C",'P12'!$D103))))</f>
        <v>NA</v>
      </c>
      <c r="T120" s="18" t="str">
        <f>IF('P13'!$D103="NT","NT",IF($H$120="NCT","NC",IF('P13'!$D103="NC","NC",IF($H$120="CT","C",'P13'!$D103))))</f>
        <v>NA</v>
      </c>
      <c r="U120" s="18" t="str">
        <f>IF('P14'!$D103="NT","NT",IF($H$120="NCT","NC",IF('P14'!$D103="NC","NC",IF($H$120="CT","C",'P14'!$D103))))</f>
        <v>NA</v>
      </c>
      <c r="V120" s="18" t="str">
        <f>IF('P15'!$D103="NT","NT",IF($H$120="NCT","NC",IF('P15'!$D103="NC","NC",IF($H$120="CT","C",'P15'!$D103))))</f>
        <v>NA</v>
      </c>
      <c r="W120" s="57"/>
    </row>
    <row r="121" spans="1:23" ht="42.75">
      <c r="A121" s="116"/>
      <c r="B121" s="51" t="s">
        <v>238</v>
      </c>
      <c r="C121" s="48" t="s">
        <v>239</v>
      </c>
      <c r="D121" s="47" t="str">
        <f t="shared" si="21"/>
        <v>NA</v>
      </c>
      <c r="E121" s="42">
        <f t="shared" si="28"/>
        <v>0</v>
      </c>
      <c r="F121" s="43">
        <f t="shared" si="29"/>
        <v>0</v>
      </c>
      <c r="G121" s="49">
        <f t="shared" si="30"/>
        <v>15</v>
      </c>
      <c r="H121" s="18" t="str">
        <f>'P01'!$D104</f>
        <v>NA</v>
      </c>
      <c r="I121" s="18" t="str">
        <f>IF('P02'!$D104="NT","NT",IF($H$121="NCT","NC",IF('P02'!$D104="NC","NC",IF($H$121="CT","C",'P02'!$D104))))</f>
        <v>NA</v>
      </c>
      <c r="J121" s="18" t="str">
        <f>IF('P03'!$D104="NT","NT",IF($H$121="NCT","NC",IF('P03'!$D104="NC","NC",IF($H$121="CT","C",'P03'!$D104))))</f>
        <v>NA</v>
      </c>
      <c r="K121" s="18" t="str">
        <f>IF('P04'!$D104="NT","NT",IF($H$121="NCT","NC",IF('P04'!$D104="NC","NC",IF($H$121="CT","C",'P04'!$D104))))</f>
        <v>NA</v>
      </c>
      <c r="L121" s="18" t="str">
        <f>IF('P05'!$D104="NT","NT",IF($H$121="NCT","NC",IF('P05'!$D104="NC","NC",IF($H$121="CT","C",'P05'!$D104))))</f>
        <v>NA</v>
      </c>
      <c r="M121" s="18" t="str">
        <f>IF('P06'!$D104="NT","NT",IF($H$121="NCT","NC",IF('P06'!$D104="NC","NC",IF($H$121="CT","C",'P06'!$D104))))</f>
        <v>NA</v>
      </c>
      <c r="N121" s="18" t="str">
        <f>IF('P07'!$D104="NT","NT",IF($H$121="NCT","NC",IF('P07'!$D104="NC","NC",IF($H$121="CT","C",'P07'!$D104))))</f>
        <v>NA</v>
      </c>
      <c r="O121" s="18" t="str">
        <f>IF('P08'!$D104="NT","NT",IF($H$121="NCT","NC",IF('P08'!$D104="NC","NC",IF($H$121="CT","C",'P08'!$D104))))</f>
        <v>NA</v>
      </c>
      <c r="P121" s="18" t="str">
        <f>IF('P09'!$D104="NT","NT",IF($H$121="NCT","NC",IF('P09'!$D104="NC","NC",IF($H$121="CT","C",'P09'!$D104))))</f>
        <v>NA</v>
      </c>
      <c r="Q121" s="18" t="str">
        <f>IF('P10'!$D104="NT","NT",IF($H$121="NCT","NC",IF('P10'!$D104="NC","NC",IF($H$121="CT","C",'P10'!$D104))))</f>
        <v>NA</v>
      </c>
      <c r="R121" s="18" t="str">
        <f>IF('P11'!$D104="NT","NT",IF($H$121="NCT","NC",IF('P11'!$D104="NC","NC",IF($H$121="CT","C",'P11'!$D104))))</f>
        <v>NA</v>
      </c>
      <c r="S121" s="18" t="str">
        <f>IF('P12'!$D104="NT","NT",IF($H$121="NCT","NC",IF('P12'!$D104="NC","NC",IF($H$121="CT","C",'P12'!$D104))))</f>
        <v>NA</v>
      </c>
      <c r="T121" s="18" t="str">
        <f>IF('P13'!$D104="NT","NT",IF($H$121="NCT","NC",IF('P13'!$D104="NC","NC",IF($H$121="CT","C",'P13'!$D104))))</f>
        <v>NA</v>
      </c>
      <c r="U121" s="18" t="str">
        <f>IF('P14'!$D104="NT","NT",IF($H$121="NCT","NC",IF('P14'!$D104="NC","NC",IF($H$121="CT","C",'P14'!$D104))))</f>
        <v>NA</v>
      </c>
      <c r="V121" s="18" t="str">
        <f>IF('P15'!$D104="NT","NT",IF($H$121="NCT","NC",IF('P15'!$D104="NC","NC",IF($H$121="CT","C",'P15'!$D104))))</f>
        <v>NA</v>
      </c>
      <c r="W121" s="57"/>
    </row>
    <row r="122" spans="1:23" ht="42.75">
      <c r="A122" s="116"/>
      <c r="B122" s="51" t="s">
        <v>240</v>
      </c>
      <c r="C122" s="48" t="s">
        <v>241</v>
      </c>
      <c r="D122" s="47" t="str">
        <f t="shared" si="21"/>
        <v>NC</v>
      </c>
      <c r="E122" s="42">
        <f t="shared" si="28"/>
        <v>1</v>
      </c>
      <c r="F122" s="43">
        <f t="shared" si="29"/>
        <v>1</v>
      </c>
      <c r="G122" s="49">
        <f t="shared" si="30"/>
        <v>13</v>
      </c>
      <c r="H122" s="18" t="str">
        <f>'P01'!$D105</f>
        <v>NC</v>
      </c>
      <c r="I122" s="18" t="str">
        <f>IF('P02'!$D105="NT","NT",IF($H$122="NCT","NC",IF('P02'!$D105="NC","NC",IF($H$122="CT","C",'P02'!$D105))))</f>
        <v>NA</v>
      </c>
      <c r="J122" s="18" t="str">
        <f>IF('P03'!$D105="NT","NT",IF($H$122="NCT","NC",IF('P03'!$D105="NC","NC",IF($H$122="CT","C",'P03'!$D105))))</f>
        <v>NA</v>
      </c>
      <c r="K122" s="18" t="str">
        <f>IF('P04'!$D105="NT","NT",IF($H$122="NCT","NC",IF('P04'!$D105="NC","NC",IF($H$122="CT","C",'P04'!$D105))))</f>
        <v>NA</v>
      </c>
      <c r="L122" s="18" t="str">
        <f>IF('P05'!$D105="NT","NT",IF($H$122="NCT","NC",IF('P05'!$D105="NC","NC",IF($H$122="CT","C",'P05'!$D105))))</f>
        <v>NA</v>
      </c>
      <c r="M122" s="18" t="str">
        <f>IF('P06'!$D105="NT","NT",IF($H$122="NCT","NC",IF('P06'!$D105="NC","NC",IF($H$122="CT","C",'P06'!$D105))))</f>
        <v>NA</v>
      </c>
      <c r="N122" s="18" t="str">
        <f>IF('P07'!$D105="NT","NT",IF($H$122="NCT","NC",IF('P07'!$D105="NC","NC",IF($H$122="CT","C",'P07'!$D105))))</f>
        <v>NA</v>
      </c>
      <c r="O122" s="18" t="str">
        <f>IF('P08'!$D105="NT","NT",IF($H$122="NCT","NC",IF('P08'!$D105="NC","NC",IF($H$122="CT","C",'P08'!$D105))))</f>
        <v>NA</v>
      </c>
      <c r="P122" s="18" t="str">
        <f>IF('P09'!$D105="NT","NT",IF($H$122="NCT","NC",IF('P09'!$D105="NC","NC",IF($H$122="CT","C",'P09'!$D105))))</f>
        <v>NA</v>
      </c>
      <c r="Q122" s="18" t="str">
        <f>IF('P10'!$D105="NT","NT",IF($H$122="NCT","NC",IF('P10'!$D105="NC","NC",IF($H$122="CT","C",'P10'!$D105))))</f>
        <v>NA</v>
      </c>
      <c r="R122" s="18" t="str">
        <f>IF('P11'!$D105="NT","NT",IF($H$122="NCT","NC",IF('P11'!$D105="NC","NC",IF($H$122="CT","C",'P11'!$D105))))</f>
        <v>NA</v>
      </c>
      <c r="S122" s="18" t="str">
        <f>IF('P12'!$D105="NT","NT",IF($H$122="NCT","NC",IF('P12'!$D105="NC","NC",IF($H$122="CT","C",'P12'!$D105))))</f>
        <v>NA</v>
      </c>
      <c r="T122" s="18" t="str">
        <f>IF('P13'!$D105="NT","NT",IF($H$122="NCT","NC",IF('P13'!$D105="NC","NC",IF($H$122="CT","C",'P13'!$D105))))</f>
        <v>C</v>
      </c>
      <c r="U122" s="18" t="str">
        <f>IF('P14'!$D105="NT","NT",IF($H$122="NCT","NC",IF('P14'!$D105="NC","NC",IF($H$122="CT","C",'P14'!$D105))))</f>
        <v>NA</v>
      </c>
      <c r="V122" s="18" t="str">
        <f>IF('P15'!$D105="NT","NT",IF($H$122="NCT","NC",IF('P15'!$D105="NC","NC",IF($H$122="CT","C",'P15'!$D105))))</f>
        <v>NA</v>
      </c>
      <c r="W122" s="57"/>
    </row>
    <row r="123" spans="1:23" ht="57">
      <c r="A123" s="116"/>
      <c r="B123" s="51" t="s">
        <v>242</v>
      </c>
      <c r="C123" s="48" t="s">
        <v>243</v>
      </c>
      <c r="D123" s="47" t="str">
        <f t="shared" si="21"/>
        <v>C</v>
      </c>
      <c r="E123" s="42">
        <f t="shared" si="28"/>
        <v>14</v>
      </c>
      <c r="F123" s="43">
        <f t="shared" si="29"/>
        <v>0</v>
      </c>
      <c r="G123" s="49">
        <f t="shared" si="30"/>
        <v>0</v>
      </c>
      <c r="H123" s="18" t="str">
        <f>'P01'!$D106</f>
        <v>CT</v>
      </c>
      <c r="I123" s="18" t="str">
        <f>IF('P02'!$D106="NT","NT",IF($H$123="NCT","NC",IF('P02'!$D106="NC","NC",IF($H$123="CT","C",'P02'!$D106))))</f>
        <v>C</v>
      </c>
      <c r="J123" s="18" t="str">
        <f>IF('P03'!$D106="NT","NT",IF($H$123="NCT","NC",IF('P03'!$D106="NC","NC",IF($H$123="CT","C",'P03'!$D106))))</f>
        <v>C</v>
      </c>
      <c r="K123" s="18" t="str">
        <f>IF('P04'!$D106="NT","NT",IF($H$123="NCT","NC",IF('P04'!$D106="NC","NC",IF($H$123="CT","C",'P04'!$D106))))</f>
        <v>C</v>
      </c>
      <c r="L123" s="18" t="str">
        <f>IF('P05'!$D106="NT","NT",IF($H$123="NCT","NC",IF('P05'!$D106="NC","NC",IF($H$123="CT","C",'P05'!$D106))))</f>
        <v>C</v>
      </c>
      <c r="M123" s="18" t="str">
        <f>IF('P06'!$D106="NT","NT",IF($H$123="NCT","NC",IF('P06'!$D106="NC","NC",IF($H$123="CT","C",'P06'!$D106))))</f>
        <v>C</v>
      </c>
      <c r="N123" s="18" t="str">
        <f>IF('P07'!$D106="NT","NT",IF($H$123="NCT","NC",IF('P07'!$D106="NC","NC",IF($H$123="CT","C",'P07'!$D106))))</f>
        <v>C</v>
      </c>
      <c r="O123" s="18" t="str">
        <f>IF('P08'!$D106="NT","NT",IF($H$123="NCT","NC",IF('P08'!$D106="NC","NC",IF($H$123="CT","C",'P08'!$D106))))</f>
        <v>C</v>
      </c>
      <c r="P123" s="18" t="str">
        <f>IF('P09'!$D106="NT","NT",IF($H$123="NCT","NC",IF('P09'!$D106="NC","NC",IF($H$123="CT","C",'P09'!$D106))))</f>
        <v>C</v>
      </c>
      <c r="Q123" s="18" t="str">
        <f>IF('P10'!$D106="NT","NT",IF($H$123="NCT","NC",IF('P10'!$D106="NC","NC",IF($H$123="CT","C",'P10'!$D106))))</f>
        <v>C</v>
      </c>
      <c r="R123" s="18" t="str">
        <f>IF('P11'!$D106="NT","NT",IF($H$123="NCT","NC",IF('P11'!$D106="NC","NC",IF($H$123="CT","C",'P11'!$D106))))</f>
        <v>C</v>
      </c>
      <c r="S123" s="18" t="str">
        <f>IF('P12'!$D106="NT","NT",IF($H$123="NCT","NC",IF('P12'!$D106="NC","NC",IF($H$123="CT","C",'P12'!$D106))))</f>
        <v>C</v>
      </c>
      <c r="T123" s="18" t="str">
        <f>IF('P13'!$D106="NT","NT",IF($H$123="NCT","NC",IF('P13'!$D106="NC","NC",IF($H$123="CT","C",'P13'!$D106))))</f>
        <v>C</v>
      </c>
      <c r="U123" s="18" t="str">
        <f>IF('P14'!$D106="NT","NT",IF($H$123="NCT","NC",IF('P14'!$D106="NC","NC",IF($H$123="CT","C",'P14'!$D106))))</f>
        <v>C</v>
      </c>
      <c r="V123" s="18" t="str">
        <f>IF('P15'!$D106="NT","NT",IF($H$123="NCT","NC",IF('P15'!$D106="NC","NC",IF($H$123="CT","C",'P15'!$D106))))</f>
        <v>C</v>
      </c>
      <c r="W123" s="57"/>
    </row>
    <row r="124" spans="1:23" ht="71.25">
      <c r="A124" s="116"/>
      <c r="B124" s="51" t="s">
        <v>244</v>
      </c>
      <c r="C124" s="48" t="s">
        <v>245</v>
      </c>
      <c r="D124" s="47" t="str">
        <f t="shared" si="21"/>
        <v>NA</v>
      </c>
      <c r="E124" s="42">
        <f t="shared" si="28"/>
        <v>0</v>
      </c>
      <c r="F124" s="43">
        <f t="shared" si="29"/>
        <v>0</v>
      </c>
      <c r="G124" s="49">
        <f t="shared" si="30"/>
        <v>15</v>
      </c>
      <c r="H124" s="18" t="str">
        <f>'P01'!$D107</f>
        <v>NA</v>
      </c>
      <c r="I124" s="18" t="str">
        <f>IF('P02'!$D107="NT","NT",IF($H$124="NCT","NC",IF('P02'!$D107="NC","NC",IF($H$124="CT","C",'P02'!$D107))))</f>
        <v>NA</v>
      </c>
      <c r="J124" s="18" t="str">
        <f>IF('P03'!$D107="NT","NT",IF($H$124="NCT","NC",IF('P03'!$D107="NC","NC",IF($H$124="CT","C",'P03'!$D107))))</f>
        <v>NA</v>
      </c>
      <c r="K124" s="18" t="str">
        <f>IF('P04'!$D107="NT","NT",IF($H$124="NCT","NC",IF('P04'!$D107="NC","NC",IF($H$124="CT","C",'P04'!$D107))))</f>
        <v>NA</v>
      </c>
      <c r="L124" s="18" t="str">
        <f>IF('P05'!$D107="NT","NT",IF($H$124="NCT","NC",IF('P05'!$D107="NC","NC",IF($H$124="CT","C",'P05'!$D107))))</f>
        <v>NA</v>
      </c>
      <c r="M124" s="18" t="str">
        <f>IF('P06'!$D107="NT","NT",IF($H$124="NCT","NC",IF('P06'!$D107="NC","NC",IF($H$124="CT","C",'P06'!$D107))))</f>
        <v>NA</v>
      </c>
      <c r="N124" s="18" t="str">
        <f>IF('P07'!$D107="NT","NT",IF($H$124="NCT","NC",IF('P07'!$D107="NC","NC",IF($H$124="CT","C",'P07'!$D107))))</f>
        <v>NA</v>
      </c>
      <c r="O124" s="18" t="str">
        <f>IF('P08'!$D107="NT","NT",IF($H$124="NCT","NC",IF('P08'!$D107="NC","NC",IF($H$124="CT","C",'P08'!$D107))))</f>
        <v>NA</v>
      </c>
      <c r="P124" s="18" t="str">
        <f>IF('P09'!$D107="NT","NT",IF($H$124="NCT","NC",IF('P09'!$D107="NC","NC",IF($H$124="CT","C",'P09'!$D107))))</f>
        <v>NA</v>
      </c>
      <c r="Q124" s="18" t="str">
        <f>IF('P10'!$D107="NT","NT",IF($H$124="NCT","NC",IF('P10'!$D107="NC","NC",IF($H$124="CT","C",'P10'!$D107))))</f>
        <v>NA</v>
      </c>
      <c r="R124" s="18" t="str">
        <f>IF('P11'!$D107="NT","NT",IF($H$124="NCT","NC",IF('P11'!$D107="NC","NC",IF($H$124="CT","C",'P11'!$D107))))</f>
        <v>NA</v>
      </c>
      <c r="S124" s="18" t="str">
        <f>IF('P12'!$D107="NT","NT",IF($H$124="NCT","NC",IF('P12'!$D107="NC","NC",IF($H$124="CT","C",'P12'!$D107))))</f>
        <v>NA</v>
      </c>
      <c r="T124" s="18" t="str">
        <f>IF('P13'!$D107="NT","NT",IF($H$124="NCT","NC",IF('P13'!$D107="NC","NC",IF($H$124="CT","C",'P13'!$D107))))</f>
        <v>NA</v>
      </c>
      <c r="U124" s="18" t="str">
        <f>IF('P14'!$D107="NT","NT",IF($H$124="NCT","NC",IF('P14'!$D107="NC","NC",IF($H$124="CT","C",'P14'!$D107))))</f>
        <v>NA</v>
      </c>
      <c r="V124" s="18" t="str">
        <f>IF('P15'!$D107="NT","NT",IF($H$124="NCT","NC",IF('P15'!$D107="NC","NC",IF($H$124="CT","C",'P15'!$D107))))</f>
        <v>NA</v>
      </c>
      <c r="W124" s="57"/>
    </row>
    <row r="125" spans="1:23" ht="71.25">
      <c r="A125" s="116"/>
      <c r="B125" s="51" t="s">
        <v>246</v>
      </c>
      <c r="C125" s="48" t="s">
        <v>247</v>
      </c>
      <c r="D125" s="47" t="str">
        <f t="shared" si="21"/>
        <v>C</v>
      </c>
      <c r="E125" s="42">
        <f t="shared" si="28"/>
        <v>14</v>
      </c>
      <c r="F125" s="43">
        <f t="shared" si="29"/>
        <v>0</v>
      </c>
      <c r="G125" s="49">
        <f t="shared" si="30"/>
        <v>0</v>
      </c>
      <c r="H125" s="18" t="str">
        <f>'P01'!$D108</f>
        <v>CT</v>
      </c>
      <c r="I125" s="18" t="str">
        <f>IF('P02'!$D108="NT","NT",IF($H$125="NCT","NC",IF('P02'!$D108="NC","NC",IF($H$125="CT","C",'P02'!$D108))))</f>
        <v>C</v>
      </c>
      <c r="J125" s="18" t="str">
        <f>IF('P03'!$D108="NT","NT",IF($H$125="NCT","NC",IF('P03'!$D108="NC","NC",IF($H$125="CT","C",'P03'!$D108))))</f>
        <v>C</v>
      </c>
      <c r="K125" s="18" t="str">
        <f>IF('P04'!$D108="NT","NT",IF($H$125="NCT","NC",IF('P04'!$D108="NC","NC",IF($H$125="CT","C",'P04'!$D108))))</f>
        <v>C</v>
      </c>
      <c r="L125" s="18" t="str">
        <f>IF('P05'!$D108="NT","NT",IF($H$125="NCT","NC",IF('P05'!$D108="NC","NC",IF($H$125="CT","C",'P05'!$D108))))</f>
        <v>C</v>
      </c>
      <c r="M125" s="18" t="str">
        <f>IF('P06'!$D108="NT","NT",IF($H$125="NCT","NC",IF('P06'!$D108="NC","NC",IF($H$125="CT","C",'P06'!$D108))))</f>
        <v>C</v>
      </c>
      <c r="N125" s="18" t="str">
        <f>IF('P07'!$D108="NT","NT",IF($H$125="NCT","NC",IF('P07'!$D108="NC","NC",IF($H$125="CT","C",'P07'!$D108))))</f>
        <v>C</v>
      </c>
      <c r="O125" s="18" t="str">
        <f>IF('P08'!$D108="NT","NT",IF($H$125="NCT","NC",IF('P08'!$D108="NC","NC",IF($H$125="CT","C",'P08'!$D108))))</f>
        <v>C</v>
      </c>
      <c r="P125" s="18" t="str">
        <f>IF('P09'!$D108="NT","NT",IF($H$125="NCT","NC",IF('P09'!$D108="NC","NC",IF($H$125="CT","C",'P09'!$D108))))</f>
        <v>C</v>
      </c>
      <c r="Q125" s="18" t="str">
        <f>IF('P10'!$D108="NT","NT",IF($H$125="NCT","NC",IF('P10'!$D108="NC","NC",IF($H$125="CT","C",'P10'!$D108))))</f>
        <v>C</v>
      </c>
      <c r="R125" s="18" t="str">
        <f>IF('P11'!$D108="NT","NT",IF($H$125="NCT","NC",IF('P11'!$D108="NC","NC",IF($H$125="CT","C",'P11'!$D108))))</f>
        <v>C</v>
      </c>
      <c r="S125" s="18" t="str">
        <f>IF('P12'!$D108="NT","NT",IF($H$125="NCT","NC",IF('P12'!$D108="NC","NC",IF($H$125="CT","C",'P12'!$D108))))</f>
        <v>C</v>
      </c>
      <c r="T125" s="18" t="str">
        <f>IF('P13'!$D108="NT","NT",IF($H$125="NCT","NC",IF('P13'!$D108="NC","NC",IF($H$125="CT","C",'P13'!$D108))))</f>
        <v>C</v>
      </c>
      <c r="U125" s="18" t="str">
        <f>IF('P14'!$D108="NT","NT",IF($H$125="NCT","NC",IF('P14'!$D108="NC","NC",IF($H$125="CT","C",'P14'!$D108))))</f>
        <v>C</v>
      </c>
      <c r="V125" s="18" t="str">
        <f>IF('P15'!$D108="NT","NT",IF($H$125="NCT","NC",IF('P15'!$D108="NC","NC",IF($H$125="CT","C",'P15'!$D108))))</f>
        <v>C</v>
      </c>
      <c r="W125" s="57"/>
    </row>
    <row r="126" spans="1:23" ht="57">
      <c r="A126" s="116"/>
      <c r="B126" s="51" t="s">
        <v>248</v>
      </c>
      <c r="C126" s="48" t="s">
        <v>249</v>
      </c>
      <c r="D126" s="47" t="str">
        <f t="shared" si="21"/>
        <v>NA</v>
      </c>
      <c r="E126" s="42">
        <f t="shared" si="28"/>
        <v>0</v>
      </c>
      <c r="F126" s="43">
        <f t="shared" si="29"/>
        <v>0</v>
      </c>
      <c r="G126" s="49">
        <f t="shared" si="30"/>
        <v>15</v>
      </c>
      <c r="H126" s="18" t="str">
        <f>'P01'!$D109</f>
        <v>NA</v>
      </c>
      <c r="I126" s="18" t="str">
        <f>IF('P02'!$D109="NT","NT",IF($H$126="NCT","NC",IF('P02'!$D109="NC","NC",IF($H$126="CT","C",'P02'!$D109))))</f>
        <v>NA</v>
      </c>
      <c r="J126" s="18" t="str">
        <f>IF('P03'!$D109="NT","NT",IF($H$126="NCT","NC",IF('P03'!$D109="NC","NC",IF($H$126="CT","C",'P03'!$D109))))</f>
        <v>NA</v>
      </c>
      <c r="K126" s="18" t="str">
        <f>IF('P04'!$D109="NT","NT",IF($H$126="NCT","NC",IF('P04'!$D109="NC","NC",IF($H$126="CT","C",'P04'!$D109))))</f>
        <v>NA</v>
      </c>
      <c r="L126" s="18" t="str">
        <f>IF('P05'!$D109="NT","NT",IF($H$126="NCT","NC",IF('P05'!$D109="NC","NC",IF($H$126="CT","C",'P05'!$D109))))</f>
        <v>NA</v>
      </c>
      <c r="M126" s="18" t="str">
        <f>IF('P06'!$D109="NT","NT",IF($H$126="NCT","NC",IF('P06'!$D109="NC","NC",IF($H$126="CT","C",'P06'!$D109))))</f>
        <v>NA</v>
      </c>
      <c r="N126" s="18" t="str">
        <f>IF('P07'!$D109="NT","NT",IF($H$126="NCT","NC",IF('P07'!$D109="NC","NC",IF($H$126="CT","C",'P07'!$D109))))</f>
        <v>NA</v>
      </c>
      <c r="O126" s="18" t="str">
        <f>IF('P08'!$D109="NT","NT",IF($H$126="NCT","NC",IF('P08'!$D109="NC","NC",IF($H$126="CT","C",'P08'!$D109))))</f>
        <v>NA</v>
      </c>
      <c r="P126" s="18" t="str">
        <f>IF('P09'!$D109="NT","NT",IF($H$126="NCT","NC",IF('P09'!$D109="NC","NC",IF($H$126="CT","C",'P09'!$D109))))</f>
        <v>NA</v>
      </c>
      <c r="Q126" s="18" t="str">
        <f>IF('P10'!$D109="NT","NT",IF($H$126="NCT","NC",IF('P10'!$D109="NC","NC",IF($H$126="CT","C",'P10'!$D109))))</f>
        <v>NA</v>
      </c>
      <c r="R126" s="18" t="str">
        <f>IF('P11'!$D109="NT","NT",IF($H$126="NCT","NC",IF('P11'!$D109="NC","NC",IF($H$126="CT","C",'P11'!$D109))))</f>
        <v>NA</v>
      </c>
      <c r="S126" s="18" t="str">
        <f>IF('P12'!$D109="NT","NT",IF($H$126="NCT","NC",IF('P12'!$D109="NC","NC",IF($H$126="CT","C",'P12'!$D109))))</f>
        <v>NA</v>
      </c>
      <c r="T126" s="18" t="str">
        <f>IF('P13'!$D109="NT","NT",IF($H$126="NCT","NC",IF('P13'!$D109="NC","NC",IF($H$126="CT","C",'P13'!$D109))))</f>
        <v>NA</v>
      </c>
      <c r="U126" s="18" t="str">
        <f>IF('P14'!$D109="NT","NT",IF($H$126="NCT","NC",IF('P14'!$D109="NC","NC",IF($H$126="CT","C",'P14'!$D109))))</f>
        <v>NA</v>
      </c>
      <c r="V126" s="18" t="str">
        <f>IF('P15'!$D109="NT","NT",IF($H$126="NCT","NC",IF('P15'!$D109="NC","NC",IF($H$126="CT","C",'P15'!$D109))))</f>
        <v>NA</v>
      </c>
      <c r="W126" s="57"/>
    </row>
    <row r="127" spans="1:23">
      <c r="A127" s="39"/>
      <c r="B127" s="52"/>
      <c r="C127" s="52"/>
      <c r="D127" s="53"/>
      <c r="E127" s="54">
        <f>SUM(E115:E126)</f>
        <v>43</v>
      </c>
      <c r="F127" s="55">
        <f>SUM(F115:F126)</f>
        <v>4</v>
      </c>
      <c r="G127" s="56">
        <f>SUM(G115:G126)</f>
        <v>130</v>
      </c>
      <c r="H127" s="52"/>
      <c r="I127" s="52"/>
      <c r="J127" s="52"/>
      <c r="K127" s="52"/>
      <c r="L127" s="52"/>
      <c r="M127" s="52"/>
      <c r="N127" s="52"/>
      <c r="O127" s="52"/>
      <c r="P127" s="52"/>
      <c r="Q127" s="52"/>
      <c r="R127" s="52"/>
      <c r="S127" s="52"/>
      <c r="T127" s="52"/>
      <c r="U127" s="52"/>
      <c r="V127" s="52"/>
      <c r="W127" s="57"/>
    </row>
  </sheetData>
  <mergeCells count="30">
    <mergeCell ref="X3:AA4"/>
    <mergeCell ref="X7:Y7"/>
    <mergeCell ref="Z7:AA7"/>
    <mergeCell ref="X6:AA6"/>
    <mergeCell ref="A40:A47"/>
    <mergeCell ref="A26:A38"/>
    <mergeCell ref="H2:V2"/>
    <mergeCell ref="A3:G3"/>
    <mergeCell ref="H3:V3"/>
    <mergeCell ref="C4:C8"/>
    <mergeCell ref="D4:D8"/>
    <mergeCell ref="E4:E8"/>
    <mergeCell ref="F4:F8"/>
    <mergeCell ref="G4:G8"/>
    <mergeCell ref="A1:G1"/>
    <mergeCell ref="H1:V1"/>
    <mergeCell ref="A2:G2"/>
    <mergeCell ref="A115:A126"/>
    <mergeCell ref="A4:A8"/>
    <mergeCell ref="B4:B8"/>
    <mergeCell ref="A52:A56"/>
    <mergeCell ref="A58:A67"/>
    <mergeCell ref="A69:A72"/>
    <mergeCell ref="A74:A87"/>
    <mergeCell ref="A89:A101"/>
    <mergeCell ref="A103:A113"/>
    <mergeCell ref="A9:A17"/>
    <mergeCell ref="A19:A20"/>
    <mergeCell ref="A22:A24"/>
    <mergeCell ref="A49:A50"/>
  </mergeCells>
  <conditionalFormatting sqref="D9:D17 E53:E56 G53:H53 E58:E67 E69:E72 G58:H67 G69:H72 E74:H87 E89:H101 E103:H113 E115:H126 D22:H24 D26:H38 D40:H47 D49:H50 E9:V9 F10:V17 D19:V20 G55:H56 G54">
    <cfRule type="cellIs" dxfId="222" priority="78" stopIfTrue="1" operator="equal">
      <formula>"CT"</formula>
    </cfRule>
    <cfRule type="cellIs" dxfId="221" priority="271" stopIfTrue="1" operator="equal">
      <formula>"C"</formula>
    </cfRule>
  </conditionalFormatting>
  <conditionalFormatting sqref="D9:D17 E53:E56 G53:H53 E58:E67 E69:E72 G58:H67 G69:H72 E74:H87 E89:H101 E103:H113 E115:H126 D22:H24 D26:H38 D40:H47 D49:H50 E9:V9 F10:V17 D19:V20 G55:H56 G54">
    <cfRule type="cellIs" dxfId="220" priority="273" stopIfTrue="1" operator="equal">
      <formula>"NA"</formula>
    </cfRule>
  </conditionalFormatting>
  <conditionalFormatting sqref="D9:D17 D33:D38 F17 D27:E32 G27:H32 F27:F38 E58:E67 E69:E72 F83:F87 F97:F101 F104:F113 F123:F126 G58:H67 G69:H72 E74:H83 E89:H99 E103:H108 E115:H123 E9:I9 D26:H26 I16:V17 D22:H24 D40:H47 D49:H50 F10:I16 J9:V17 D19:V20">
    <cfRule type="cellIs" dxfId="219" priority="182" stopIfTrue="1" operator="equal">
      <formula>"NCT"</formula>
    </cfRule>
    <cfRule type="cellIs" dxfId="218" priority="272" stopIfTrue="1" operator="equal">
      <formula>"NC"</formula>
    </cfRule>
  </conditionalFormatting>
  <conditionalFormatting sqref="D9:D17 E53:E56 G53:H53 E58:E67 E69:E72 G58:H67 G69:H72 E74:H87 E89:H101 E103:H113 E115:H126 D22:H24 D26:H38 D40:H47 D49:H50 E9:V9 F10:V17 D19:V20 G55:H56 G54">
    <cfRule type="cellIs" dxfId="217" priority="274" stopIfTrue="1" operator="equal">
      <formula>"NT"</formula>
    </cfRule>
  </conditionalFormatting>
  <conditionalFormatting sqref="G17:H17 E100:H101 E53:E56 E33:E38 G53:H53 G33:H38 E84:H87 E109:H113 E124:H126 G55:H56 G54">
    <cfRule type="cellIs" dxfId="216" priority="268" stopIfTrue="1" operator="equal">
      <formula>"NC"</formula>
    </cfRule>
  </conditionalFormatting>
  <conditionalFormatting sqref="E52 G52">
    <cfRule type="cellIs" dxfId="215" priority="235" stopIfTrue="1" operator="equal">
      <formula>"C"</formula>
    </cfRule>
  </conditionalFormatting>
  <conditionalFormatting sqref="E52 G52">
    <cfRule type="cellIs" dxfId="214" priority="237" stopIfTrue="1" operator="equal">
      <formula>"NA"</formula>
    </cfRule>
  </conditionalFormatting>
  <conditionalFormatting sqref="E52 G52">
    <cfRule type="cellIs" dxfId="213" priority="236" stopIfTrue="1" operator="equal">
      <formula>"NC"</formula>
    </cfRule>
  </conditionalFormatting>
  <conditionalFormatting sqref="E52 G52">
    <cfRule type="cellIs" dxfId="212" priority="238" stopIfTrue="1" operator="equal">
      <formula>"NT"</formula>
    </cfRule>
  </conditionalFormatting>
  <conditionalFormatting sqref="H52">
    <cfRule type="cellIs" dxfId="211" priority="231" stopIfTrue="1" operator="equal">
      <formula>"C"</formula>
    </cfRule>
  </conditionalFormatting>
  <conditionalFormatting sqref="H52">
    <cfRule type="cellIs" dxfId="210" priority="233" stopIfTrue="1" operator="equal">
      <formula>"NA"</formula>
    </cfRule>
  </conditionalFormatting>
  <conditionalFormatting sqref="H52">
    <cfRule type="cellIs" dxfId="209" priority="176" stopIfTrue="1" operator="equal">
      <formula>"NCT"</formula>
    </cfRule>
    <cfRule type="cellIs" dxfId="208" priority="232" stopIfTrue="1" operator="equal">
      <formula>"NC"</formula>
    </cfRule>
  </conditionalFormatting>
  <conditionalFormatting sqref="H52">
    <cfRule type="cellIs" dxfId="207" priority="234" stopIfTrue="1" operator="equal">
      <formula>"NT"</formula>
    </cfRule>
  </conditionalFormatting>
  <conditionalFormatting sqref="E10:E17">
    <cfRule type="cellIs" dxfId="206" priority="183" stopIfTrue="1" operator="equal">
      <formula>"C"</formula>
    </cfRule>
  </conditionalFormatting>
  <conditionalFormatting sqref="E10:E17">
    <cfRule type="cellIs" dxfId="205" priority="185" stopIfTrue="1" operator="equal">
      <formula>"NA"</formula>
    </cfRule>
  </conditionalFormatting>
  <conditionalFormatting sqref="E10:E17">
    <cfRule type="cellIs" dxfId="204" priority="184" stopIfTrue="1" operator="equal">
      <formula>"NC"</formula>
    </cfRule>
  </conditionalFormatting>
  <conditionalFormatting sqref="E10:E17">
    <cfRule type="cellIs" dxfId="203" priority="186" stopIfTrue="1" operator="equal">
      <formula>"NT"</formula>
    </cfRule>
  </conditionalFormatting>
  <conditionalFormatting sqref="D52:D56">
    <cfRule type="cellIs" dxfId="202" priority="166" stopIfTrue="1" operator="equal">
      <formula>"C"</formula>
    </cfRule>
  </conditionalFormatting>
  <conditionalFormatting sqref="D52:D56">
    <cfRule type="cellIs" dxfId="201" priority="168" stopIfTrue="1" operator="equal">
      <formula>"NA"</formula>
    </cfRule>
  </conditionalFormatting>
  <conditionalFormatting sqref="D52:D56">
    <cfRule type="cellIs" dxfId="200" priority="165" stopIfTrue="1" operator="equal">
      <formula>"NCT"</formula>
    </cfRule>
    <cfRule type="cellIs" dxfId="199" priority="167" stopIfTrue="1" operator="equal">
      <formula>"NC"</formula>
    </cfRule>
  </conditionalFormatting>
  <conditionalFormatting sqref="D52:D56">
    <cfRule type="cellIs" dxfId="198" priority="169" stopIfTrue="1" operator="equal">
      <formula>"NT"</formula>
    </cfRule>
  </conditionalFormatting>
  <conditionalFormatting sqref="D58:D67">
    <cfRule type="cellIs" dxfId="197" priority="161" stopIfTrue="1" operator="equal">
      <formula>"C"</formula>
    </cfRule>
  </conditionalFormatting>
  <conditionalFormatting sqref="D58:D67">
    <cfRule type="cellIs" dxfId="196" priority="163" stopIfTrue="1" operator="equal">
      <formula>"NA"</formula>
    </cfRule>
  </conditionalFormatting>
  <conditionalFormatting sqref="D58:D67">
    <cfRule type="cellIs" dxfId="195" priority="160" stopIfTrue="1" operator="equal">
      <formula>"NCT"</formula>
    </cfRule>
    <cfRule type="cellIs" dxfId="194" priority="162" stopIfTrue="1" operator="equal">
      <formula>"NC"</formula>
    </cfRule>
  </conditionalFormatting>
  <conditionalFormatting sqref="D58:D67">
    <cfRule type="cellIs" dxfId="193" priority="164" stopIfTrue="1" operator="equal">
      <formula>"NT"</formula>
    </cfRule>
  </conditionalFormatting>
  <conditionalFormatting sqref="D69:D72">
    <cfRule type="cellIs" dxfId="192" priority="156" stopIfTrue="1" operator="equal">
      <formula>"C"</formula>
    </cfRule>
  </conditionalFormatting>
  <conditionalFormatting sqref="D69:D72">
    <cfRule type="cellIs" dxfId="191" priority="158" stopIfTrue="1" operator="equal">
      <formula>"NA"</formula>
    </cfRule>
  </conditionalFormatting>
  <conditionalFormatting sqref="D69:D72">
    <cfRule type="cellIs" dxfId="190" priority="155" stopIfTrue="1" operator="equal">
      <formula>"NCT"</formula>
    </cfRule>
    <cfRule type="cellIs" dxfId="189" priority="157" stopIfTrue="1" operator="equal">
      <formula>"NC"</formula>
    </cfRule>
  </conditionalFormatting>
  <conditionalFormatting sqref="D69:D72">
    <cfRule type="cellIs" dxfId="188" priority="159" stopIfTrue="1" operator="equal">
      <formula>"NT"</formula>
    </cfRule>
  </conditionalFormatting>
  <conditionalFormatting sqref="D74:D87">
    <cfRule type="cellIs" dxfId="187" priority="151" stopIfTrue="1" operator="equal">
      <formula>"C"</formula>
    </cfRule>
  </conditionalFormatting>
  <conditionalFormatting sqref="D74:D87">
    <cfRule type="cellIs" dxfId="186" priority="153" stopIfTrue="1" operator="equal">
      <formula>"NA"</formula>
    </cfRule>
  </conditionalFormatting>
  <conditionalFormatting sqref="D74:D87">
    <cfRule type="cellIs" dxfId="185" priority="150" stopIfTrue="1" operator="equal">
      <formula>"NCT"</formula>
    </cfRule>
    <cfRule type="cellIs" dxfId="184" priority="152" stopIfTrue="1" operator="equal">
      <formula>"NC"</formula>
    </cfRule>
  </conditionalFormatting>
  <conditionalFormatting sqref="D74:D87">
    <cfRule type="cellIs" dxfId="183" priority="154" stopIfTrue="1" operator="equal">
      <formula>"NT"</formula>
    </cfRule>
  </conditionalFormatting>
  <conditionalFormatting sqref="D89:D101">
    <cfRule type="cellIs" dxfId="182" priority="146" stopIfTrue="1" operator="equal">
      <formula>"C"</formula>
    </cfRule>
  </conditionalFormatting>
  <conditionalFormatting sqref="D89:D101">
    <cfRule type="cellIs" dxfId="181" priority="148" stopIfTrue="1" operator="equal">
      <formula>"NA"</formula>
    </cfRule>
  </conditionalFormatting>
  <conditionalFormatting sqref="D89:D101">
    <cfRule type="cellIs" dxfId="180" priority="145" stopIfTrue="1" operator="equal">
      <formula>"NCT"</formula>
    </cfRule>
    <cfRule type="cellIs" dxfId="179" priority="147" stopIfTrue="1" operator="equal">
      <formula>"NC"</formula>
    </cfRule>
  </conditionalFormatting>
  <conditionalFormatting sqref="D89:D101">
    <cfRule type="cellIs" dxfId="178" priority="149" stopIfTrue="1" operator="equal">
      <formula>"NT"</formula>
    </cfRule>
  </conditionalFormatting>
  <conditionalFormatting sqref="D103:D113">
    <cfRule type="cellIs" dxfId="177" priority="141" stopIfTrue="1" operator="equal">
      <formula>"C"</formula>
    </cfRule>
  </conditionalFormatting>
  <conditionalFormatting sqref="D103:D113">
    <cfRule type="cellIs" dxfId="176" priority="143" stopIfTrue="1" operator="equal">
      <formula>"NA"</formula>
    </cfRule>
  </conditionalFormatting>
  <conditionalFormatting sqref="D103:D113">
    <cfRule type="cellIs" dxfId="175" priority="140" stopIfTrue="1" operator="equal">
      <formula>"NCT"</formula>
    </cfRule>
    <cfRule type="cellIs" dxfId="174" priority="142" stopIfTrue="1" operator="equal">
      <formula>"NC"</formula>
    </cfRule>
  </conditionalFormatting>
  <conditionalFormatting sqref="D103:D113">
    <cfRule type="cellIs" dxfId="173" priority="144" stopIfTrue="1" operator="equal">
      <formula>"NT"</formula>
    </cfRule>
  </conditionalFormatting>
  <conditionalFormatting sqref="D115:D126">
    <cfRule type="cellIs" dxfId="172" priority="136" stopIfTrue="1" operator="equal">
      <formula>"C"</formula>
    </cfRule>
  </conditionalFormatting>
  <conditionalFormatting sqref="D115:D126">
    <cfRule type="cellIs" dxfId="171" priority="138" stopIfTrue="1" operator="equal">
      <formula>"NA"</formula>
    </cfRule>
  </conditionalFormatting>
  <conditionalFormatting sqref="D115:D126">
    <cfRule type="cellIs" dxfId="170" priority="135" stopIfTrue="1" operator="equal">
      <formula>"NCT"</formula>
    </cfRule>
    <cfRule type="cellIs" dxfId="169" priority="137" stopIfTrue="1" operator="equal">
      <formula>"NC"</formula>
    </cfRule>
  </conditionalFormatting>
  <conditionalFormatting sqref="D115:D126">
    <cfRule type="cellIs" dxfId="168" priority="139" stopIfTrue="1" operator="equal">
      <formula>"NT"</formula>
    </cfRule>
  </conditionalFormatting>
  <conditionalFormatting sqref="F52:F56">
    <cfRule type="cellIs" dxfId="167" priority="131" stopIfTrue="1" operator="equal">
      <formula>"C"</formula>
    </cfRule>
  </conditionalFormatting>
  <conditionalFormatting sqref="F52:F56">
    <cfRule type="cellIs" dxfId="166" priority="133" stopIfTrue="1" operator="equal">
      <formula>"NA"</formula>
    </cfRule>
  </conditionalFormatting>
  <conditionalFormatting sqref="F52:F56">
    <cfRule type="cellIs" dxfId="165" priority="130" stopIfTrue="1" operator="equal">
      <formula>"NCT"</formula>
    </cfRule>
    <cfRule type="cellIs" dxfId="164" priority="132" stopIfTrue="1" operator="equal">
      <formula>"NC"</formula>
    </cfRule>
  </conditionalFormatting>
  <conditionalFormatting sqref="F52:F56">
    <cfRule type="cellIs" dxfId="163" priority="134" stopIfTrue="1" operator="equal">
      <formula>"NT"</formula>
    </cfRule>
  </conditionalFormatting>
  <conditionalFormatting sqref="F58:F67">
    <cfRule type="cellIs" dxfId="162" priority="126" stopIfTrue="1" operator="equal">
      <formula>"C"</formula>
    </cfRule>
  </conditionalFormatting>
  <conditionalFormatting sqref="F58:F67">
    <cfRule type="cellIs" dxfId="161" priority="128" stopIfTrue="1" operator="equal">
      <formula>"NA"</formula>
    </cfRule>
  </conditionalFormatting>
  <conditionalFormatting sqref="F58:F67">
    <cfRule type="cellIs" dxfId="160" priority="125" stopIfTrue="1" operator="equal">
      <formula>"NCT"</formula>
    </cfRule>
    <cfRule type="cellIs" dxfId="159" priority="127" stopIfTrue="1" operator="equal">
      <formula>"NC"</formula>
    </cfRule>
  </conditionalFormatting>
  <conditionalFormatting sqref="F58:F67">
    <cfRule type="cellIs" dxfId="158" priority="129" stopIfTrue="1" operator="equal">
      <formula>"NT"</formula>
    </cfRule>
  </conditionalFormatting>
  <conditionalFormatting sqref="F69:F72">
    <cfRule type="cellIs" dxfId="157" priority="121" stopIfTrue="1" operator="equal">
      <formula>"C"</formula>
    </cfRule>
  </conditionalFormatting>
  <conditionalFormatting sqref="F69:F72">
    <cfRule type="cellIs" dxfId="156" priority="123" stopIfTrue="1" operator="equal">
      <formula>"NA"</formula>
    </cfRule>
  </conditionalFormatting>
  <conditionalFormatting sqref="F69:F72">
    <cfRule type="cellIs" dxfId="155" priority="120" stopIfTrue="1" operator="equal">
      <formula>"NCT"</formula>
    </cfRule>
    <cfRule type="cellIs" dxfId="154" priority="122" stopIfTrue="1" operator="equal">
      <formula>"NC"</formula>
    </cfRule>
  </conditionalFormatting>
  <conditionalFormatting sqref="F69:F72">
    <cfRule type="cellIs" dxfId="153" priority="124" stopIfTrue="1" operator="equal">
      <formula>"NT"</formula>
    </cfRule>
  </conditionalFormatting>
  <conditionalFormatting sqref="F89:F101">
    <cfRule type="cellIs" dxfId="152" priority="119" stopIfTrue="1" operator="equal">
      <formula>"NC"</formula>
    </cfRule>
  </conditionalFormatting>
  <conditionalFormatting sqref="F103:F113">
    <cfRule type="cellIs" dxfId="151" priority="118" stopIfTrue="1" operator="equal">
      <formula>"NC"</formula>
    </cfRule>
  </conditionalFormatting>
  <conditionalFormatting sqref="F103:F113">
    <cfRule type="cellIs" dxfId="150" priority="117" stopIfTrue="1" operator="equal">
      <formula>"NC"</formula>
    </cfRule>
  </conditionalFormatting>
  <conditionalFormatting sqref="F115:F126">
    <cfRule type="cellIs" dxfId="149" priority="116" stopIfTrue="1" operator="equal">
      <formula>"NC"</formula>
    </cfRule>
  </conditionalFormatting>
  <conditionalFormatting sqref="F115:F126">
    <cfRule type="cellIs" dxfId="148" priority="115" stopIfTrue="1" operator="equal">
      <formula>"NC"</formula>
    </cfRule>
  </conditionalFormatting>
  <conditionalFormatting sqref="F115:F126">
    <cfRule type="cellIs" dxfId="147" priority="114" stopIfTrue="1" operator="equal">
      <formula>"NC"</formula>
    </cfRule>
  </conditionalFormatting>
  <conditionalFormatting sqref="I22:V24">
    <cfRule type="cellIs" dxfId="146" priority="66" stopIfTrue="1" operator="equal">
      <formula>"CT"</formula>
    </cfRule>
    <cfRule type="cellIs" dxfId="145" priority="68" stopIfTrue="1" operator="equal">
      <formula>"C"</formula>
    </cfRule>
  </conditionalFormatting>
  <conditionalFormatting sqref="I22:V24">
    <cfRule type="cellIs" dxfId="144" priority="70" stopIfTrue="1" operator="equal">
      <formula>"NA"</formula>
    </cfRule>
  </conditionalFormatting>
  <conditionalFormatting sqref="I22:V24">
    <cfRule type="cellIs" dxfId="143" priority="67" stopIfTrue="1" operator="equal">
      <formula>"NCT"</formula>
    </cfRule>
    <cfRule type="cellIs" dxfId="142" priority="69" stopIfTrue="1" operator="equal">
      <formula>"NC"</formula>
    </cfRule>
  </conditionalFormatting>
  <conditionalFormatting sqref="I22:V24">
    <cfRule type="cellIs" dxfId="141" priority="71" stopIfTrue="1" operator="equal">
      <formula>"NT"</formula>
    </cfRule>
  </conditionalFormatting>
  <conditionalFormatting sqref="I26:V38">
    <cfRule type="cellIs" dxfId="140" priority="60" stopIfTrue="1" operator="equal">
      <formula>"CT"</formula>
    </cfRule>
    <cfRule type="cellIs" dxfId="139" priority="62" stopIfTrue="1" operator="equal">
      <formula>"C"</formula>
    </cfRule>
  </conditionalFormatting>
  <conditionalFormatting sqref="I26:V38">
    <cfRule type="cellIs" dxfId="138" priority="64" stopIfTrue="1" operator="equal">
      <formula>"NA"</formula>
    </cfRule>
  </conditionalFormatting>
  <conditionalFormatting sqref="I26:V38">
    <cfRule type="cellIs" dxfId="137" priority="61" stopIfTrue="1" operator="equal">
      <formula>"NCT"</formula>
    </cfRule>
    <cfRule type="cellIs" dxfId="136" priority="63" stopIfTrue="1" operator="equal">
      <formula>"NC"</formula>
    </cfRule>
  </conditionalFormatting>
  <conditionalFormatting sqref="I26:V38">
    <cfRule type="cellIs" dxfId="135" priority="65" stopIfTrue="1" operator="equal">
      <formula>"NT"</formula>
    </cfRule>
  </conditionalFormatting>
  <conditionalFormatting sqref="I40:V47">
    <cfRule type="cellIs" dxfId="134" priority="54" stopIfTrue="1" operator="equal">
      <formula>"CT"</formula>
    </cfRule>
    <cfRule type="cellIs" dxfId="133" priority="56" stopIfTrue="1" operator="equal">
      <formula>"C"</formula>
    </cfRule>
  </conditionalFormatting>
  <conditionalFormatting sqref="I40:V47">
    <cfRule type="cellIs" dxfId="132" priority="58" stopIfTrue="1" operator="equal">
      <formula>"NA"</formula>
    </cfRule>
  </conditionalFormatting>
  <conditionalFormatting sqref="I40:V47">
    <cfRule type="cellIs" dxfId="131" priority="55" stopIfTrue="1" operator="equal">
      <formula>"NCT"</formula>
    </cfRule>
    <cfRule type="cellIs" dxfId="130" priority="57" stopIfTrue="1" operator="equal">
      <formula>"NC"</formula>
    </cfRule>
  </conditionalFormatting>
  <conditionalFormatting sqref="I40:V47">
    <cfRule type="cellIs" dxfId="129" priority="59" stopIfTrue="1" operator="equal">
      <formula>"NT"</formula>
    </cfRule>
  </conditionalFormatting>
  <conditionalFormatting sqref="I49:V50">
    <cfRule type="cellIs" dxfId="128" priority="48" stopIfTrue="1" operator="equal">
      <formula>"CT"</formula>
    </cfRule>
    <cfRule type="cellIs" dxfId="127" priority="50" stopIfTrue="1" operator="equal">
      <formula>"C"</formula>
    </cfRule>
  </conditionalFormatting>
  <conditionalFormatting sqref="I49:V50">
    <cfRule type="cellIs" dxfId="126" priority="52" stopIfTrue="1" operator="equal">
      <formula>"NA"</formula>
    </cfRule>
  </conditionalFormatting>
  <conditionalFormatting sqref="I49:V50">
    <cfRule type="cellIs" dxfId="125" priority="49" stopIfTrue="1" operator="equal">
      <formula>"NCT"</formula>
    </cfRule>
    <cfRule type="cellIs" dxfId="124" priority="51" stopIfTrue="1" operator="equal">
      <formula>"NC"</formula>
    </cfRule>
  </conditionalFormatting>
  <conditionalFormatting sqref="I49:V50">
    <cfRule type="cellIs" dxfId="123" priority="53" stopIfTrue="1" operator="equal">
      <formula>"NT"</formula>
    </cfRule>
  </conditionalFormatting>
  <conditionalFormatting sqref="I52:V56">
    <cfRule type="cellIs" dxfId="122" priority="42" stopIfTrue="1" operator="equal">
      <formula>"CT"</formula>
    </cfRule>
    <cfRule type="cellIs" dxfId="121" priority="44" stopIfTrue="1" operator="equal">
      <formula>"C"</formula>
    </cfRule>
  </conditionalFormatting>
  <conditionalFormatting sqref="I52:V56">
    <cfRule type="cellIs" dxfId="120" priority="46" stopIfTrue="1" operator="equal">
      <formula>"NA"</formula>
    </cfRule>
  </conditionalFormatting>
  <conditionalFormatting sqref="I52:V56">
    <cfRule type="cellIs" dxfId="119" priority="43" stopIfTrue="1" operator="equal">
      <formula>"NCT"</formula>
    </cfRule>
    <cfRule type="cellIs" dxfId="118" priority="45" stopIfTrue="1" operator="equal">
      <formula>"NC"</formula>
    </cfRule>
  </conditionalFormatting>
  <conditionalFormatting sqref="I52:V56">
    <cfRule type="cellIs" dxfId="117" priority="47" stopIfTrue="1" operator="equal">
      <formula>"NT"</formula>
    </cfRule>
  </conditionalFormatting>
  <conditionalFormatting sqref="I58:V67">
    <cfRule type="cellIs" dxfId="116" priority="36" stopIfTrue="1" operator="equal">
      <formula>"CT"</formula>
    </cfRule>
    <cfRule type="cellIs" dxfId="115" priority="38" stopIfTrue="1" operator="equal">
      <formula>"C"</formula>
    </cfRule>
  </conditionalFormatting>
  <conditionalFormatting sqref="I58:V67">
    <cfRule type="cellIs" dxfId="114" priority="40" stopIfTrue="1" operator="equal">
      <formula>"NA"</formula>
    </cfRule>
  </conditionalFormatting>
  <conditionalFormatting sqref="I58:V67">
    <cfRule type="cellIs" dxfId="113" priority="37" stopIfTrue="1" operator="equal">
      <formula>"NCT"</formula>
    </cfRule>
    <cfRule type="cellIs" dxfId="112" priority="39" stopIfTrue="1" operator="equal">
      <formula>"NC"</formula>
    </cfRule>
  </conditionalFormatting>
  <conditionalFormatting sqref="I58:V67">
    <cfRule type="cellIs" dxfId="111" priority="41" stopIfTrue="1" operator="equal">
      <formula>"NT"</formula>
    </cfRule>
  </conditionalFormatting>
  <conditionalFormatting sqref="I69:V72">
    <cfRule type="cellIs" dxfId="110" priority="30" stopIfTrue="1" operator="equal">
      <formula>"CT"</formula>
    </cfRule>
    <cfRule type="cellIs" dxfId="109" priority="32" stopIfTrue="1" operator="equal">
      <formula>"C"</formula>
    </cfRule>
  </conditionalFormatting>
  <conditionalFormatting sqref="I69:V72">
    <cfRule type="cellIs" dxfId="108" priority="34" stopIfTrue="1" operator="equal">
      <formula>"NA"</formula>
    </cfRule>
  </conditionalFormatting>
  <conditionalFormatting sqref="I69:V72">
    <cfRule type="cellIs" dxfId="107" priority="31" stopIfTrue="1" operator="equal">
      <formula>"NCT"</formula>
    </cfRule>
    <cfRule type="cellIs" dxfId="106" priority="33" stopIfTrue="1" operator="equal">
      <formula>"NC"</formula>
    </cfRule>
  </conditionalFormatting>
  <conditionalFormatting sqref="I69:V72">
    <cfRule type="cellIs" dxfId="105" priority="35" stopIfTrue="1" operator="equal">
      <formula>"NT"</formula>
    </cfRule>
  </conditionalFormatting>
  <conditionalFormatting sqref="I74:V87">
    <cfRule type="cellIs" dxfId="104" priority="24" stopIfTrue="1" operator="equal">
      <formula>"CT"</formula>
    </cfRule>
    <cfRule type="cellIs" dxfId="103" priority="26" stopIfTrue="1" operator="equal">
      <formula>"C"</formula>
    </cfRule>
  </conditionalFormatting>
  <conditionalFormatting sqref="I74:V87">
    <cfRule type="cellIs" dxfId="102" priority="28" stopIfTrue="1" operator="equal">
      <formula>"NA"</formula>
    </cfRule>
  </conditionalFormatting>
  <conditionalFormatting sqref="I74:V87">
    <cfRule type="cellIs" dxfId="101" priority="25" stopIfTrue="1" operator="equal">
      <formula>"NCT"</formula>
    </cfRule>
    <cfRule type="cellIs" dxfId="100" priority="27" stopIfTrue="1" operator="equal">
      <formula>"NC"</formula>
    </cfRule>
  </conditionalFormatting>
  <conditionalFormatting sqref="I74:V87">
    <cfRule type="cellIs" dxfId="99" priority="29" stopIfTrue="1" operator="equal">
      <formula>"NT"</formula>
    </cfRule>
  </conditionalFormatting>
  <conditionalFormatting sqref="I89:V101">
    <cfRule type="cellIs" dxfId="98" priority="18" stopIfTrue="1" operator="equal">
      <formula>"CT"</formula>
    </cfRule>
    <cfRule type="cellIs" dxfId="97" priority="20" stopIfTrue="1" operator="equal">
      <formula>"C"</formula>
    </cfRule>
  </conditionalFormatting>
  <conditionalFormatting sqref="I89:V101">
    <cfRule type="cellIs" dxfId="96" priority="22" stopIfTrue="1" operator="equal">
      <formula>"NA"</formula>
    </cfRule>
  </conditionalFormatting>
  <conditionalFormatting sqref="I89:V101">
    <cfRule type="cellIs" dxfId="95" priority="19" stopIfTrue="1" operator="equal">
      <formula>"NCT"</formula>
    </cfRule>
    <cfRule type="cellIs" dxfId="94" priority="21" stopIfTrue="1" operator="equal">
      <formula>"NC"</formula>
    </cfRule>
  </conditionalFormatting>
  <conditionalFormatting sqref="I89:V101">
    <cfRule type="cellIs" dxfId="93" priority="23" stopIfTrue="1" operator="equal">
      <formula>"NT"</formula>
    </cfRule>
  </conditionalFormatting>
  <conditionalFormatting sqref="I103:V113">
    <cfRule type="cellIs" dxfId="92" priority="12" stopIfTrue="1" operator="equal">
      <formula>"CT"</formula>
    </cfRule>
    <cfRule type="cellIs" dxfId="91" priority="14" stopIfTrue="1" operator="equal">
      <formula>"C"</formula>
    </cfRule>
  </conditionalFormatting>
  <conditionalFormatting sqref="I103:V113">
    <cfRule type="cellIs" dxfId="90" priority="16" stopIfTrue="1" operator="equal">
      <formula>"NA"</formula>
    </cfRule>
  </conditionalFormatting>
  <conditionalFormatting sqref="I103:V113">
    <cfRule type="cellIs" dxfId="89" priority="13" stopIfTrue="1" operator="equal">
      <formula>"NCT"</formula>
    </cfRule>
    <cfRule type="cellIs" dxfId="88" priority="15" stopIfTrue="1" operator="equal">
      <formula>"NC"</formula>
    </cfRule>
  </conditionalFormatting>
  <conditionalFormatting sqref="I103:V113">
    <cfRule type="cellIs" dxfId="87" priority="17" stopIfTrue="1" operator="equal">
      <formula>"NT"</formula>
    </cfRule>
  </conditionalFormatting>
  <conditionalFormatting sqref="I115:V126">
    <cfRule type="cellIs" dxfId="86" priority="6" stopIfTrue="1" operator="equal">
      <formula>"CT"</formula>
    </cfRule>
    <cfRule type="cellIs" dxfId="85" priority="8" stopIfTrue="1" operator="equal">
      <formula>"C"</formula>
    </cfRule>
  </conditionalFormatting>
  <conditionalFormatting sqref="I115:V126">
    <cfRule type="cellIs" dxfId="84" priority="10" stopIfTrue="1" operator="equal">
      <formula>"NA"</formula>
    </cfRule>
  </conditionalFormatting>
  <conditionalFormatting sqref="I115:V126">
    <cfRule type="cellIs" dxfId="83" priority="7" stopIfTrue="1" operator="equal">
      <formula>"NCT"</formula>
    </cfRule>
    <cfRule type="cellIs" dxfId="82" priority="9" stopIfTrue="1" operator="equal">
      <formula>"NC"</formula>
    </cfRule>
  </conditionalFormatting>
  <conditionalFormatting sqref="I115:V126">
    <cfRule type="cellIs" dxfId="81" priority="11" stopIfTrue="1" operator="equal">
      <formula>"NT"</formula>
    </cfRule>
  </conditionalFormatting>
  <conditionalFormatting sqref="H54">
    <cfRule type="cellIs" dxfId="80" priority="2" stopIfTrue="1" operator="equal">
      <formula>"C"</formula>
    </cfRule>
  </conditionalFormatting>
  <conditionalFormatting sqref="H54">
    <cfRule type="cellIs" dxfId="79" priority="4" stopIfTrue="1" operator="equal">
      <formula>"NA"</formula>
    </cfRule>
  </conditionalFormatting>
  <conditionalFormatting sqref="H54">
    <cfRule type="cellIs" dxfId="78" priority="1" stopIfTrue="1" operator="equal">
      <formula>"NCT"</formula>
    </cfRule>
    <cfRule type="cellIs" dxfId="77" priority="3" stopIfTrue="1" operator="equal">
      <formula>"NC"</formula>
    </cfRule>
  </conditionalFormatting>
  <conditionalFormatting sqref="H54">
    <cfRule type="cellIs" dxfId="76" priority="5" stopIfTrue="1" operator="equal">
      <formula>"NT"</formula>
    </cfRule>
  </conditionalFormatting>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09"/>
  <sheetViews>
    <sheetView zoomScale="85" zoomScaleNormal="85" workbookViewId="0">
      <pane xSplit="4" ySplit="3" topLeftCell="E4" activePane="bottomRight" state="frozen"/>
      <selection activeCell="E85" sqref="E85"/>
      <selection pane="topRight" activeCell="E85" sqref="E85"/>
      <selection pane="bottomLeft" activeCell="E85" sqref="E85"/>
      <selection pane="bottomRight" activeCell="A4" sqref="A4:A12"/>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2" width="14.21875" style="1" customWidth="1"/>
    <col min="1023" max="1023" width="10.77734375" style="1" customWidth="1"/>
    <col min="1024" max="16384" width="10.77734375" style="1"/>
  </cols>
  <sheetData>
    <row r="1" spans="1:1022" s="13" customFormat="1" ht="15">
      <c r="A1" s="22" t="str">
        <f>Échantillon!B9</f>
        <v>Accueil</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22" s="13" customFormat="1">
      <c r="A2" s="24" t="str">
        <f>Échantillon!C9</f>
        <v>https://agence.eau-loire-bretagne.fr/home.html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22" ht="42">
      <c r="A3" s="26" t="s">
        <v>450</v>
      </c>
      <c r="B3" s="27" t="s">
        <v>253</v>
      </c>
      <c r="C3" s="27" t="s">
        <v>255</v>
      </c>
      <c r="D3" s="27" t="s">
        <v>256</v>
      </c>
      <c r="E3" s="27" t="s">
        <v>254</v>
      </c>
      <c r="F3" s="27" t="s">
        <v>4</v>
      </c>
    </row>
    <row r="4" spans="1:1022" ht="28.5">
      <c r="A4" s="135" t="str">
        <f>Synthèse!A9</f>
        <v>Images</v>
      </c>
      <c r="B4" s="12" t="str">
        <f>Synthèse!B9</f>
        <v>1.1</v>
      </c>
      <c r="C4" s="3" t="str">
        <f>Synthèse!C9</f>
        <v>Chaque image porteuse d’information a-t-elle une alternative textuelle ?</v>
      </c>
      <c r="D4" s="12" t="s">
        <v>318</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22" ht="42.75">
      <c r="A5" s="119"/>
      <c r="B5" s="12" t="str">
        <f>Synthèse!B10</f>
        <v>1.2</v>
      </c>
      <c r="C5" s="3" t="str">
        <f>Synthèse!C10</f>
        <v>Chaque image de décoration est-elle correctement ignorée par les technologies d’assistance ?</v>
      </c>
      <c r="D5" s="12" t="s">
        <v>319</v>
      </c>
      <c r="E5" s="3" t="s">
        <v>320</v>
      </c>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c r="AMC5" s="15"/>
      <c r="AMD5" s="15"/>
      <c r="AME5" s="15"/>
      <c r="AMF5" s="15"/>
      <c r="AMG5" s="15"/>
      <c r="AMH5" s="15"/>
    </row>
    <row r="6" spans="1:1022" ht="243.75">
      <c r="A6" s="119"/>
      <c r="B6" s="12" t="str">
        <f>Synthèse!B11</f>
        <v>1.3</v>
      </c>
      <c r="C6" s="3" t="str">
        <f>Synthèse!C11</f>
        <v>Pour chaque image porteuse d'information ayant une alternative textuelle, cette alternative est-elle pertinente (hors cas particuliers) ?</v>
      </c>
      <c r="D6" s="12" t="s">
        <v>319</v>
      </c>
      <c r="E6" s="3" t="s">
        <v>435</v>
      </c>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c r="AMC6" s="5"/>
      <c r="AMD6" s="5"/>
      <c r="AME6" s="5"/>
      <c r="AMF6" s="5"/>
      <c r="AMG6" s="5"/>
      <c r="AMH6" s="5"/>
    </row>
    <row r="7" spans="1:1022"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c r="AMC7" s="5"/>
      <c r="AMD7" s="5"/>
      <c r="AME7" s="5"/>
      <c r="AMF7" s="5"/>
      <c r="AMG7" s="5"/>
      <c r="AMH7" s="5"/>
    </row>
    <row r="8" spans="1:1022" ht="42.75">
      <c r="A8" s="119"/>
      <c r="B8" s="12" t="str">
        <f>Synthèse!B13</f>
        <v>1.5</v>
      </c>
      <c r="C8" s="3" t="str">
        <f>Synthèse!C13</f>
        <v>Pour chaque image utilisée comme CAPTCHA, une solution d’accès alternatif au contenu ou à la fonction du CAPTCHA est-elle présente ?</v>
      </c>
      <c r="D8" s="12" t="s">
        <v>36</v>
      </c>
      <c r="E8" s="28"/>
      <c r="F8" s="3"/>
      <c r="AMC8" s="5"/>
      <c r="AMD8" s="5"/>
      <c r="AME8" s="5"/>
      <c r="AMF8" s="5"/>
      <c r="AMG8" s="5"/>
      <c r="AMH8" s="5"/>
    </row>
    <row r="9" spans="1:1022" ht="28.5">
      <c r="A9" s="119"/>
      <c r="B9" s="12" t="str">
        <f>Synthèse!B14</f>
        <v>1.6</v>
      </c>
      <c r="C9" s="3" t="str">
        <f>Synthèse!C14</f>
        <v>Chaque image porteuse d’information a-t-elle, si nécessaire, une description détaillée ?</v>
      </c>
      <c r="D9" s="12" t="s">
        <v>36</v>
      </c>
      <c r="E9" s="3"/>
      <c r="F9" s="3"/>
      <c r="AMC9" s="5"/>
      <c r="AMD9" s="5"/>
      <c r="AME9" s="5"/>
      <c r="AMF9" s="5"/>
      <c r="AMG9" s="5"/>
      <c r="AMH9" s="5"/>
    </row>
    <row r="10" spans="1:1022" ht="42.75">
      <c r="A10" s="119"/>
      <c r="B10" s="12" t="str">
        <f>Synthèse!B15</f>
        <v>1.7</v>
      </c>
      <c r="C10" s="3" t="str">
        <f>Synthèse!C15</f>
        <v>Pour chaque image porteuse d’information ayant une description détaillée, cette description est-elle pertinente ?</v>
      </c>
      <c r="D10" s="12" t="s">
        <v>36</v>
      </c>
      <c r="E10" s="3"/>
      <c r="F10" s="3"/>
      <c r="AMC10" s="5"/>
      <c r="AMD10" s="5"/>
      <c r="AME10" s="5"/>
      <c r="AMF10" s="5"/>
      <c r="AMG10" s="5"/>
      <c r="AMH10" s="5"/>
    </row>
    <row r="11" spans="1:1022"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318</v>
      </c>
      <c r="E11" s="3" t="s">
        <v>340</v>
      </c>
      <c r="F11" s="3"/>
    </row>
    <row r="12" spans="1:1022" ht="260.25">
      <c r="A12" s="136"/>
      <c r="B12" s="12" t="str">
        <f>Synthèse!B17</f>
        <v>1.9</v>
      </c>
      <c r="C12" s="3" t="str">
        <f>Synthèse!C17</f>
        <v>Chaque légende d’image est-elle, si nécessaire, correctement reliée à l’image correspondante ?</v>
      </c>
      <c r="D12" s="12" t="s">
        <v>35</v>
      </c>
      <c r="E12" s="3" t="s">
        <v>436</v>
      </c>
      <c r="F12" s="3"/>
    </row>
    <row r="13" spans="1:1022" ht="16.899999999999999" customHeight="1">
      <c r="A13" s="134" t="str">
        <f>Synthèse!A19</f>
        <v>Cadres</v>
      </c>
      <c r="B13" s="45" t="str">
        <f>Synthèse!B19</f>
        <v>2.1</v>
      </c>
      <c r="C13" s="44" t="str">
        <f>Synthèse!C19</f>
        <v>Chaque cadre a-t-il un titre de cadre ?</v>
      </c>
      <c r="D13" s="45" t="s">
        <v>34</v>
      </c>
      <c r="E13" s="46"/>
      <c r="F13" s="44"/>
    </row>
    <row r="14" spans="1:1022" ht="33.4" customHeight="1">
      <c r="A14" s="134"/>
      <c r="B14" s="45" t="str">
        <f>Synthèse!B20</f>
        <v>2.2</v>
      </c>
      <c r="C14" s="44" t="str">
        <f>Synthèse!C20</f>
        <v>Pour chaque cadre ayant un titre de cadre, ce titre de cadre est-il pertinent ?</v>
      </c>
      <c r="D14" s="45" t="s">
        <v>34</v>
      </c>
      <c r="E14" s="44"/>
      <c r="F14" s="44"/>
    </row>
    <row r="15" spans="1:1022" ht="99.75">
      <c r="A15" s="134" t="str">
        <f>Synthèse!A22</f>
        <v>Couleurs</v>
      </c>
      <c r="B15" s="12" t="str">
        <f>Synthèse!B22</f>
        <v>3.1</v>
      </c>
      <c r="C15" s="3" t="str">
        <f>Synthèse!C22</f>
        <v>Dans chaque page web, l’information ne doit pas être donnée uniquement par la couleur. Cette règle est-elle respectée ?</v>
      </c>
      <c r="D15" s="12" t="s">
        <v>34</v>
      </c>
      <c r="E15" s="3" t="s">
        <v>341</v>
      </c>
      <c r="F15" s="3"/>
      <c r="AMC15" s="5"/>
      <c r="AMD15" s="5"/>
      <c r="AME15" s="5"/>
      <c r="AMF15" s="5"/>
      <c r="AMG15" s="5"/>
      <c r="AMH15" s="5"/>
    </row>
    <row r="16" spans="1:1022" ht="71.25">
      <c r="A16" s="134"/>
      <c r="B16" s="12" t="str">
        <f>Synthèse!B23</f>
        <v>3.2</v>
      </c>
      <c r="C16" s="3" t="str">
        <f>Synthèse!C23</f>
        <v>Dans chaque page web, le contraste entre la couleur du texte et la couleur de son arrière-plan est-il suffisamment élevé (hors cas particuliers) ?</v>
      </c>
      <c r="D16" s="12" t="s">
        <v>319</v>
      </c>
      <c r="E16" s="92" t="s">
        <v>443</v>
      </c>
      <c r="F16" s="7"/>
      <c r="AMC16" s="5"/>
      <c r="AMD16" s="5"/>
      <c r="AME16" s="5"/>
      <c r="AMF16" s="5"/>
      <c r="AMG16" s="5"/>
      <c r="AMH16" s="5"/>
    </row>
    <row r="17" spans="1:1022"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87"/>
      <c r="F17" s="7"/>
      <c r="AMC17" s="5"/>
      <c r="AMD17" s="5"/>
      <c r="AME17" s="5"/>
      <c r="AMF17" s="5"/>
      <c r="AMG17" s="5"/>
      <c r="AMH17" s="5"/>
    </row>
    <row r="18" spans="1:1022"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c r="AMC18" s="5"/>
      <c r="AMD18" s="5"/>
      <c r="AME18" s="5"/>
      <c r="AMF18" s="5"/>
      <c r="AMG18" s="5"/>
      <c r="AMH18" s="5"/>
    </row>
    <row r="19" spans="1:1022"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c r="AMC19" s="5"/>
      <c r="AMD19" s="5"/>
      <c r="AME19" s="5"/>
      <c r="AMF19" s="5"/>
      <c r="AMG19" s="5"/>
      <c r="AMH19" s="5"/>
    </row>
    <row r="20" spans="1:1022" ht="42.75">
      <c r="A20" s="134"/>
      <c r="B20" s="45" t="str">
        <f>Synthèse!B28</f>
        <v>4.3</v>
      </c>
      <c r="C20" s="44" t="str">
        <f>Synthèse!C28</f>
        <v>Chaque média temporel synchronisé pré-enregistré a-t-il, si nécessaire, des sous-titres synchronisés (hors cas particuliers) ?</v>
      </c>
      <c r="D20" s="45" t="s">
        <v>36</v>
      </c>
      <c r="E20" s="44"/>
      <c r="F20" s="44"/>
      <c r="AMC20" s="5"/>
      <c r="AMD20" s="5"/>
      <c r="AME20" s="5"/>
      <c r="AMF20" s="5"/>
      <c r="AMG20" s="5"/>
      <c r="AMH20" s="5"/>
    </row>
    <row r="21" spans="1:1022" ht="42.75">
      <c r="A21" s="134"/>
      <c r="B21" s="45" t="str">
        <f>Synthèse!B29</f>
        <v>4.4</v>
      </c>
      <c r="C21" s="44" t="str">
        <f>Synthèse!C29</f>
        <v>Pour chaque média temporel synchronisé pré-enregistré ayant des sous-titres synchronisés, ces sous-titres sont-ils pertinents ?</v>
      </c>
      <c r="D21" s="45" t="s">
        <v>36</v>
      </c>
      <c r="E21" s="44"/>
      <c r="F21" s="44"/>
      <c r="AMC21" s="5"/>
      <c r="AMD21" s="5"/>
      <c r="AME21" s="5"/>
      <c r="AMF21" s="5"/>
      <c r="AMG21" s="5"/>
      <c r="AMH21" s="5"/>
    </row>
    <row r="22" spans="1:1022" ht="42.75">
      <c r="A22" s="134"/>
      <c r="B22" s="45" t="str">
        <f>Synthèse!B30</f>
        <v>4.5</v>
      </c>
      <c r="C22" s="44" t="str">
        <f>Synthèse!C30</f>
        <v>Chaque média temporel pré-enregistré a-t-il, si nécessaire, une audiodescription synchronisée (hors cas particuliers) ?</v>
      </c>
      <c r="D22" s="45" t="s">
        <v>36</v>
      </c>
      <c r="E22" s="44"/>
      <c r="F22" s="44"/>
      <c r="AMC22" s="5"/>
      <c r="AMD22" s="5"/>
      <c r="AME22" s="5"/>
      <c r="AMF22" s="5"/>
      <c r="AMG22" s="5"/>
      <c r="AMH22" s="5"/>
    </row>
    <row r="23" spans="1:1022" ht="42.75">
      <c r="A23" s="134"/>
      <c r="B23" s="45" t="str">
        <f>Synthèse!B31</f>
        <v>4.6</v>
      </c>
      <c r="C23" s="44" t="str">
        <f>Synthèse!C31</f>
        <v>Pour chaque média temporel pré-enregistré ayant une audiodescription synchronisée, celle-ci est-elle pertinente ?</v>
      </c>
      <c r="D23" s="45" t="s">
        <v>36</v>
      </c>
      <c r="E23" s="44"/>
      <c r="F23" s="44"/>
      <c r="AMC23" s="5"/>
      <c r="AMD23" s="5"/>
      <c r="AME23" s="5"/>
      <c r="AMF23" s="5"/>
      <c r="AMG23" s="5"/>
      <c r="AMH23" s="5"/>
    </row>
    <row r="24" spans="1:1022" ht="28.5">
      <c r="A24" s="134"/>
      <c r="B24" s="45" t="str">
        <f>Synthèse!B32</f>
        <v>4.7</v>
      </c>
      <c r="C24" s="44" t="str">
        <f>Synthèse!C32</f>
        <v>Chaque média temporel est-il clairement identifiable (hors cas particuliers) ?</v>
      </c>
      <c r="D24" s="45" t="s">
        <v>36</v>
      </c>
      <c r="E24" s="44"/>
      <c r="F24" s="44"/>
      <c r="AMC24" s="5"/>
      <c r="AMD24" s="5"/>
      <c r="AME24" s="5"/>
      <c r="AMF24" s="5"/>
      <c r="AMG24" s="5"/>
      <c r="AMH24" s="5"/>
    </row>
    <row r="25" spans="1:1022" ht="42.75">
      <c r="A25" s="134"/>
      <c r="B25" s="45" t="str">
        <f>Synthèse!B33</f>
        <v>4.8</v>
      </c>
      <c r="C25" s="44" t="str">
        <f>Synthèse!C33</f>
        <v>Chaque média non temporel a-t-il, si nécessaire, une alternative (hors cas particuliers) ?</v>
      </c>
      <c r="D25" s="45" t="s">
        <v>36</v>
      </c>
      <c r="E25" s="44"/>
      <c r="F25" s="44"/>
      <c r="AMC25" s="5"/>
      <c r="AMD25" s="5"/>
      <c r="AME25" s="5"/>
      <c r="AMF25" s="5"/>
      <c r="AMG25" s="5"/>
      <c r="AMH25" s="5"/>
    </row>
    <row r="26" spans="1:1022" ht="28.5">
      <c r="A26" s="134"/>
      <c r="B26" s="45" t="str">
        <f>Synthèse!B34</f>
        <v>4.9</v>
      </c>
      <c r="C26" s="44" t="str">
        <f>Synthèse!C34</f>
        <v>Pour chaque média non temporel ayant une alternative, cette alternative est-elle pertinente ?</v>
      </c>
      <c r="D26" s="45" t="s">
        <v>36</v>
      </c>
      <c r="E26" s="44"/>
      <c r="F26" s="44"/>
      <c r="AMC26" s="5"/>
      <c r="AMD26" s="5"/>
      <c r="AME26" s="5"/>
      <c r="AMF26" s="5"/>
      <c r="AMG26" s="5"/>
      <c r="AMH26" s="5"/>
    </row>
    <row r="27" spans="1:1022" ht="28.5">
      <c r="A27" s="134"/>
      <c r="B27" s="45" t="str">
        <f>Synthèse!B35</f>
        <v>4.10</v>
      </c>
      <c r="C27" s="44" t="str">
        <f>Synthèse!C35</f>
        <v>Chaque son déclenché automatiquement est-il contrôlable par l’utilisateur ?</v>
      </c>
      <c r="D27" s="45" t="s">
        <v>36</v>
      </c>
      <c r="E27" s="44"/>
      <c r="F27" s="44"/>
      <c r="AMC27" s="5"/>
      <c r="AMD27" s="5"/>
      <c r="AME27" s="5"/>
      <c r="AMF27" s="5"/>
      <c r="AMG27" s="5"/>
      <c r="AMH27" s="5"/>
    </row>
    <row r="28" spans="1:1022" ht="42.75">
      <c r="A28" s="134"/>
      <c r="B28" s="45" t="str">
        <f>Synthèse!B36</f>
        <v>4.11</v>
      </c>
      <c r="C28" s="44" t="str">
        <f>Synthèse!C36</f>
        <v>La consultation de chaque média temporel est-elle, si nécessaire, contrôlable par le clavier et tout dispositif de pointage ?</v>
      </c>
      <c r="D28" s="45" t="s">
        <v>36</v>
      </c>
      <c r="E28" s="44"/>
      <c r="F28" s="44"/>
      <c r="AMC28" s="5"/>
      <c r="AMD28" s="5"/>
      <c r="AME28" s="5"/>
      <c r="AMF28" s="5"/>
      <c r="AMG28" s="5"/>
      <c r="AMH28" s="5"/>
    </row>
    <row r="29" spans="1:1022" ht="42.75">
      <c r="A29" s="134"/>
      <c r="B29" s="45" t="str">
        <f>Synthèse!B37</f>
        <v>4.12</v>
      </c>
      <c r="C29" s="44" t="str">
        <f>Synthèse!C37</f>
        <v>La consultation de chaque média non temporel est-elle contrôlable par le clavier et tout dispositif de pointage ?</v>
      </c>
      <c r="D29" s="45" t="s">
        <v>36</v>
      </c>
      <c r="E29" s="44"/>
      <c r="F29" s="44"/>
      <c r="AMC29" s="5"/>
      <c r="AMD29" s="5"/>
      <c r="AME29" s="5"/>
      <c r="AMF29" s="5"/>
      <c r="AMG29" s="5"/>
      <c r="AMH29" s="5"/>
    </row>
    <row r="30" spans="1:1022" ht="42.75">
      <c r="A30" s="134"/>
      <c r="B30" s="45" t="str">
        <f>Synthèse!B38</f>
        <v>4.13</v>
      </c>
      <c r="C30" s="44" t="str">
        <f>Synthèse!C38</f>
        <v>Chaque média temporel et non temporel est-il compatible avec les technologies d’assistance (hors cas particuliers) ?</v>
      </c>
      <c r="D30" s="45" t="s">
        <v>36</v>
      </c>
      <c r="E30" s="44"/>
      <c r="F30" s="44"/>
      <c r="AMC30" s="5"/>
      <c r="AMD30" s="5"/>
      <c r="AME30" s="5"/>
      <c r="AMF30" s="5"/>
      <c r="AMG30" s="5"/>
      <c r="AMH30" s="5"/>
    </row>
    <row r="31" spans="1:1022" ht="28.5">
      <c r="A31" s="134" t="str">
        <f>Synthèse!A40</f>
        <v>Tableaux</v>
      </c>
      <c r="B31" s="12" t="str">
        <f>Synthèse!B40</f>
        <v>5.1</v>
      </c>
      <c r="C31" s="3" t="str">
        <f>Synthèse!C40</f>
        <v>Chaque tableau de données complexe a-t-il un résumé ?</v>
      </c>
      <c r="D31" s="12" t="s">
        <v>36</v>
      </c>
      <c r="E31" s="3"/>
      <c r="F31" s="3"/>
      <c r="AMC31" s="5"/>
      <c r="AMD31" s="5"/>
      <c r="AME31" s="5"/>
      <c r="AMF31" s="5"/>
      <c r="AMG31" s="5"/>
      <c r="AMH31" s="5"/>
    </row>
    <row r="32" spans="1:1022" ht="28.5">
      <c r="A32" s="134"/>
      <c r="B32" s="12" t="str">
        <f>Synthèse!B41</f>
        <v>5.2</v>
      </c>
      <c r="C32" s="3" t="str">
        <f>Synthèse!C41</f>
        <v>Pour chaque tableau de données complexe ayant un résumé, celui-ci est-il pertinent ?</v>
      </c>
      <c r="D32" s="12" t="s">
        <v>36</v>
      </c>
      <c r="E32" s="3"/>
      <c r="F32" s="3"/>
      <c r="AMC32" s="5"/>
      <c r="AMD32" s="5"/>
      <c r="AME32" s="5"/>
      <c r="AMF32" s="5"/>
      <c r="AMG32" s="5"/>
      <c r="AMH32" s="5"/>
    </row>
    <row r="33" spans="1:1022" ht="42.75">
      <c r="A33" s="134"/>
      <c r="B33" s="12" t="str">
        <f>Synthèse!B42</f>
        <v>5.3</v>
      </c>
      <c r="C33" s="3" t="str">
        <f>Synthèse!C42</f>
        <v>Pour chaque tableau de mise en forme, le contenu linéarisé reste-t-il compréhensible (hors cas particuliers) ?</v>
      </c>
      <c r="D33" s="12" t="s">
        <v>36</v>
      </c>
      <c r="E33" s="3"/>
      <c r="F33" s="3"/>
      <c r="AMC33" s="5"/>
      <c r="AMD33" s="5"/>
      <c r="AME33" s="5"/>
      <c r="AMF33" s="5"/>
      <c r="AMG33" s="5"/>
      <c r="AMH33" s="5"/>
    </row>
    <row r="34" spans="1:1022" ht="42.75">
      <c r="A34" s="134"/>
      <c r="B34" s="12" t="str">
        <f>Synthèse!B43</f>
        <v>5.4</v>
      </c>
      <c r="C34" s="3" t="str">
        <f>Synthèse!C43</f>
        <v>Pour chaque tableau de données ayant un titre, le titre est-il correctement associé au tableau de données ?</v>
      </c>
      <c r="D34" s="12" t="s">
        <v>36</v>
      </c>
      <c r="E34" s="3"/>
      <c r="F34" s="3"/>
      <c r="AMC34" s="5"/>
      <c r="AMD34" s="5"/>
      <c r="AME34" s="5"/>
      <c r="AMF34" s="5"/>
      <c r="AMG34" s="5"/>
      <c r="AMH34" s="5"/>
    </row>
    <row r="35" spans="1:1022" ht="28.5">
      <c r="A35" s="134"/>
      <c r="B35" s="12" t="str">
        <f>Synthèse!B44</f>
        <v>5.5</v>
      </c>
      <c r="C35" s="3" t="str">
        <f>Synthèse!C44</f>
        <v>Pour chaque tableau de données ayant un titre, celui-ci est-il pertinent ?</v>
      </c>
      <c r="D35" s="12" t="s">
        <v>36</v>
      </c>
      <c r="E35" s="7"/>
      <c r="F35" s="7"/>
      <c r="AMC35" s="5"/>
      <c r="AMD35" s="5"/>
      <c r="AME35" s="5"/>
      <c r="AMF35" s="5"/>
      <c r="AMG35" s="5"/>
      <c r="AMH35" s="5"/>
    </row>
    <row r="36" spans="1:1022" ht="42.75">
      <c r="A36" s="134"/>
      <c r="B36" s="12" t="str">
        <f>Synthèse!B45</f>
        <v>5.6</v>
      </c>
      <c r="C36" s="3" t="str">
        <f>Synthèse!C45</f>
        <v>Pour chaque tableau de données, chaque en-tête de colonnes et chaque en-tête de lignes sont-ils correctement déclarés ?</v>
      </c>
      <c r="D36" s="12" t="s">
        <v>36</v>
      </c>
      <c r="E36" s="7"/>
      <c r="F36" s="7"/>
      <c r="AMC36" s="5"/>
      <c r="AMD36" s="5"/>
      <c r="AME36" s="5"/>
      <c r="AMF36" s="5"/>
      <c r="AMG36" s="5"/>
      <c r="AMH36" s="5"/>
    </row>
    <row r="37" spans="1:1022"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c r="AMC37" s="5"/>
      <c r="AMD37" s="5"/>
      <c r="AME37" s="5"/>
      <c r="AMF37" s="5"/>
      <c r="AMG37" s="5"/>
      <c r="AMH37" s="5"/>
    </row>
    <row r="38" spans="1:1022" ht="42.75">
      <c r="A38" s="134"/>
      <c r="B38" s="12" t="str">
        <f>Synthèse!B47</f>
        <v>5.8</v>
      </c>
      <c r="C38" s="3" t="str">
        <f>Synthèse!C47</f>
        <v>Chaque tableau de mise en forme ne doit pas utiliser d’éléments propres aux tableaux de données. Cette règle est-elle respectée ?</v>
      </c>
      <c r="D38" s="12" t="s">
        <v>36</v>
      </c>
      <c r="E38" s="7"/>
      <c r="F38" s="7"/>
      <c r="AMC38" s="5"/>
      <c r="AMD38" s="5"/>
      <c r="AME38" s="5"/>
      <c r="AMF38" s="5"/>
      <c r="AMG38" s="5"/>
      <c r="AMH38" s="5"/>
    </row>
    <row r="39" spans="1:1022" ht="114">
      <c r="A39" s="134" t="str">
        <f>Synthèse!A49</f>
        <v>Liens</v>
      </c>
      <c r="B39" s="45" t="str">
        <f>Synthèse!B49</f>
        <v>6.1</v>
      </c>
      <c r="C39" s="44" t="str">
        <f>Synthèse!C49</f>
        <v>Chaque lien est-il explicite (hors cas particuliers) ?</v>
      </c>
      <c r="D39" s="45" t="s">
        <v>35</v>
      </c>
      <c r="E39" s="44" t="s">
        <v>331</v>
      </c>
      <c r="F39" s="44"/>
      <c r="AMC39" s="5"/>
      <c r="AMD39" s="5"/>
      <c r="AME39" s="5"/>
      <c r="AMF39" s="5"/>
      <c r="AMG39" s="5"/>
      <c r="AMH39" s="5"/>
    </row>
    <row r="40" spans="1:1022" ht="315.75">
      <c r="A40" s="134"/>
      <c r="B40" s="45" t="str">
        <f>Synthèse!B50</f>
        <v>6.2</v>
      </c>
      <c r="C40" s="44" t="str">
        <f>Synthèse!C50</f>
        <v>Dans chaque page web, chaque lien, à l’exception des ancres, a-t-il un intitulé ?</v>
      </c>
      <c r="D40" s="45" t="s">
        <v>319</v>
      </c>
      <c r="E40" s="44" t="s">
        <v>437</v>
      </c>
      <c r="F40" s="44"/>
      <c r="AMC40" s="5"/>
      <c r="AMD40" s="5"/>
      <c r="AME40" s="5"/>
      <c r="AMF40" s="5"/>
      <c r="AMG40" s="5"/>
      <c r="AMH40" s="5"/>
    </row>
    <row r="41" spans="1:1022" ht="399.75">
      <c r="A41" s="134" t="str">
        <f>Synthèse!A52</f>
        <v>Scripts</v>
      </c>
      <c r="B41" s="12" t="str">
        <f>Synthèse!B52</f>
        <v>7.1</v>
      </c>
      <c r="C41" s="3" t="str">
        <f>Synthèse!C52</f>
        <v>Chaque script est-il, si nécessaire, compatible avec les technologies d’assistance ?</v>
      </c>
      <c r="D41" s="12" t="s">
        <v>319</v>
      </c>
      <c r="E41" s="7" t="s">
        <v>438</v>
      </c>
      <c r="F41" s="93" t="s">
        <v>423</v>
      </c>
      <c r="AMC41" s="5"/>
      <c r="AMD41" s="5"/>
      <c r="AME41" s="5"/>
      <c r="AMF41" s="5"/>
      <c r="AMG41" s="5"/>
      <c r="AMH41" s="5"/>
    </row>
    <row r="42" spans="1:1022" ht="342.75">
      <c r="A42" s="134"/>
      <c r="B42" s="12" t="str">
        <f>Synthèse!B53</f>
        <v>7.2</v>
      </c>
      <c r="C42" s="3" t="str">
        <f>Synthèse!C53</f>
        <v>Pour chaque script ayant une alternative, cette alternative est-elle pertinente ?</v>
      </c>
      <c r="D42" s="12" t="s">
        <v>36</v>
      </c>
      <c r="E42" s="7" t="s">
        <v>439</v>
      </c>
      <c r="F42" s="7"/>
      <c r="AMC42" s="5"/>
      <c r="AMD42" s="5"/>
      <c r="AME42" s="5"/>
      <c r="AMF42" s="5"/>
      <c r="AMG42" s="5"/>
      <c r="AMH42" s="5"/>
    </row>
    <row r="43" spans="1:1022" ht="256.5">
      <c r="A43" s="134"/>
      <c r="B43" s="12" t="str">
        <f>Synthèse!B54</f>
        <v>7.3</v>
      </c>
      <c r="C43" s="3" t="str">
        <f>Synthèse!C54</f>
        <v>Chaque script est-il contrôlable par le clavier et par tout dispositif de pointage (hors cas particuliers) ?</v>
      </c>
      <c r="D43" s="12" t="s">
        <v>319</v>
      </c>
      <c r="E43" s="7" t="s">
        <v>440</v>
      </c>
      <c r="F43" s="7"/>
      <c r="AMC43" s="5"/>
      <c r="AMD43" s="5"/>
      <c r="AME43" s="5"/>
      <c r="AMF43" s="5"/>
      <c r="AMG43" s="5"/>
      <c r="AMH43" s="5"/>
    </row>
    <row r="44" spans="1:1022" ht="42.75">
      <c r="A44" s="134"/>
      <c r="B44" s="12" t="str">
        <f>Synthèse!B55</f>
        <v>7.4</v>
      </c>
      <c r="C44" s="3" t="str">
        <f>Synthèse!C55</f>
        <v>Pour chaque script qui initie un changement de contexte, l’utilisateur est-il averti ou en a-t-il le contrôle ?</v>
      </c>
      <c r="D44" s="12" t="s">
        <v>36</v>
      </c>
      <c r="E44" s="7"/>
      <c r="F44" s="7"/>
      <c r="AMC44" s="5"/>
      <c r="AMD44" s="5"/>
      <c r="AME44" s="5"/>
      <c r="AMF44" s="5"/>
      <c r="AMG44" s="5"/>
      <c r="AMH44" s="5"/>
    </row>
    <row r="45" spans="1:1022" ht="42.75">
      <c r="A45" s="134"/>
      <c r="B45" s="12" t="str">
        <f>Synthèse!B56</f>
        <v>7.5</v>
      </c>
      <c r="C45" s="3" t="str">
        <f>Synthèse!C56</f>
        <v>Dans chaque page web, les messages de statut sont-ils correctement restitués par les technologies d’assistance ?</v>
      </c>
      <c r="D45" s="12" t="s">
        <v>36</v>
      </c>
      <c r="E45" s="7"/>
      <c r="F45" s="7"/>
      <c r="AMC45" s="5"/>
      <c r="AMD45" s="5"/>
      <c r="AME45" s="5"/>
      <c r="AMF45" s="5"/>
      <c r="AMG45" s="5"/>
      <c r="AMH45" s="5"/>
    </row>
    <row r="46" spans="1:1022" ht="28.5">
      <c r="A46" s="134" t="str">
        <f>Synthèse!A58</f>
        <v>Éléments obligatoires</v>
      </c>
      <c r="B46" s="45" t="str">
        <f>Synthèse!B58</f>
        <v>8.1</v>
      </c>
      <c r="C46" s="44" t="str">
        <f>Synthèse!C58</f>
        <v>Chaque page web est-elle définie par un type de document ?</v>
      </c>
      <c r="D46" s="45" t="s">
        <v>318</v>
      </c>
      <c r="E46" s="44"/>
      <c r="F46" s="44"/>
      <c r="AMC46" s="5"/>
      <c r="AMD46" s="5"/>
      <c r="AME46" s="5"/>
      <c r="AMF46" s="5"/>
      <c r="AMG46" s="5"/>
      <c r="AMH46" s="5"/>
    </row>
    <row r="47" spans="1:1022" ht="228">
      <c r="A47" s="134"/>
      <c r="B47" s="45" t="str">
        <f>Synthèse!B59</f>
        <v>8.2</v>
      </c>
      <c r="C47" s="44" t="str">
        <f>Synthèse!C59</f>
        <v>Pour chaque page web, le code source généré est-il valide selon le type de document spécifié (hors cas particuliers) ?</v>
      </c>
      <c r="D47" s="45" t="s">
        <v>319</v>
      </c>
      <c r="E47" s="89" t="s">
        <v>342</v>
      </c>
      <c r="F47" s="44"/>
      <c r="AMC47" s="5"/>
      <c r="AMD47" s="5"/>
      <c r="AME47" s="5"/>
      <c r="AMF47" s="5"/>
      <c r="AMG47" s="5"/>
      <c r="AMH47" s="5"/>
    </row>
    <row r="48" spans="1:1022" ht="28.5">
      <c r="A48" s="134"/>
      <c r="B48" s="45" t="str">
        <f>Synthèse!B60</f>
        <v>8.3</v>
      </c>
      <c r="C48" s="44" t="str">
        <f>Synthèse!C60</f>
        <v>Dans chaque page web, la langue par défaut est-elle présente ?</v>
      </c>
      <c r="D48" s="45" t="s">
        <v>318</v>
      </c>
      <c r="E48" s="44"/>
      <c r="F48" s="44"/>
      <c r="AMC48" s="5"/>
      <c r="AMD48" s="5"/>
      <c r="AME48" s="5"/>
      <c r="AMF48" s="5"/>
      <c r="AMG48" s="5"/>
      <c r="AMH48" s="5"/>
    </row>
    <row r="49" spans="1:1022" ht="28.5">
      <c r="A49" s="134"/>
      <c r="B49" s="45" t="str">
        <f>Synthèse!B61</f>
        <v>8.4</v>
      </c>
      <c r="C49" s="44" t="str">
        <f>Synthèse!C61</f>
        <v>Pour chaque page web ayant une langue par défaut, le code de langue est-il pertinent ?</v>
      </c>
      <c r="D49" s="45" t="s">
        <v>318</v>
      </c>
      <c r="E49" s="44"/>
      <c r="F49" s="44"/>
      <c r="AMC49" s="5"/>
      <c r="AMD49" s="5"/>
      <c r="AME49" s="5"/>
      <c r="AMF49" s="5"/>
      <c r="AMG49" s="5"/>
      <c r="AMH49" s="5"/>
    </row>
    <row r="50" spans="1:1022" ht="15">
      <c r="A50" s="134"/>
      <c r="B50" s="45" t="str">
        <f>Synthèse!B62</f>
        <v>8.5</v>
      </c>
      <c r="C50" s="44" t="str">
        <f>Synthèse!C62</f>
        <v>Chaque page web a-t-elle un titre de page ?</v>
      </c>
      <c r="D50" s="45" t="s">
        <v>318</v>
      </c>
      <c r="E50" s="44"/>
      <c r="F50" s="44"/>
      <c r="AMC50" s="5"/>
      <c r="AMD50" s="5"/>
      <c r="AME50" s="5"/>
      <c r="AMF50" s="5"/>
      <c r="AMG50" s="5"/>
      <c r="AMH50" s="5"/>
    </row>
    <row r="51" spans="1:1022" ht="142.5">
      <c r="A51" s="134"/>
      <c r="B51" s="45" t="str">
        <f>Synthèse!B63</f>
        <v>8.6</v>
      </c>
      <c r="C51" s="44" t="str">
        <f>Synthèse!C63</f>
        <v>Pour chaque page web ayant un titre de page, ce titre est-il pertinent ?</v>
      </c>
      <c r="D51" s="45" t="s">
        <v>34</v>
      </c>
      <c r="E51" s="44" t="s">
        <v>441</v>
      </c>
      <c r="F51" s="44"/>
      <c r="AMC51" s="5"/>
      <c r="AMD51" s="5"/>
      <c r="AME51" s="5"/>
      <c r="AMF51" s="5"/>
      <c r="AMG51" s="5"/>
      <c r="AMH51" s="5"/>
    </row>
    <row r="52" spans="1:1022" ht="71.25">
      <c r="A52" s="134"/>
      <c r="B52" s="45" t="str">
        <f>Synthèse!B64</f>
        <v>8.7</v>
      </c>
      <c r="C52" s="44" t="str">
        <f>Synthèse!C64</f>
        <v>Dans chaque page web, chaque changement de langue est-il indiqué dans le code source (hors cas particuliers) ?</v>
      </c>
      <c r="D52" s="45" t="s">
        <v>36</v>
      </c>
      <c r="E52" s="44" t="s">
        <v>393</v>
      </c>
      <c r="F52" s="44"/>
      <c r="AMC52" s="5"/>
      <c r="AMD52" s="5"/>
      <c r="AME52" s="5"/>
      <c r="AMF52" s="5"/>
      <c r="AMG52" s="5"/>
      <c r="AMH52" s="5"/>
    </row>
    <row r="53" spans="1:1022" ht="42.75">
      <c r="A53" s="134"/>
      <c r="B53" s="45" t="str">
        <f>Synthèse!B65</f>
        <v>8.8</v>
      </c>
      <c r="C53" s="44" t="str">
        <f>Synthèse!C65</f>
        <v>Dans chaque page web, le code de langue de chaque changement de langue est-il valide et pertinent ?</v>
      </c>
      <c r="D53" s="45" t="s">
        <v>36</v>
      </c>
      <c r="E53" s="44"/>
      <c r="F53" s="44"/>
      <c r="AMC53" s="5"/>
      <c r="AMD53" s="5"/>
      <c r="AME53" s="5"/>
      <c r="AMF53" s="5"/>
      <c r="AMG53" s="5"/>
      <c r="AMH53" s="5"/>
    </row>
    <row r="54" spans="1:1022" ht="270.75">
      <c r="A54" s="134"/>
      <c r="B54" s="45" t="str">
        <f>Synthèse!B66</f>
        <v>8.9</v>
      </c>
      <c r="C54" s="44" t="str">
        <f>Synthèse!C66</f>
        <v>Dans chaque page web, les balises ne doivent pas être utilisées uniquement à des fins de présentation. Cette règle est-elle respectée ?</v>
      </c>
      <c r="D54" s="45" t="s">
        <v>319</v>
      </c>
      <c r="E54" s="44" t="s">
        <v>329</v>
      </c>
      <c r="F54" s="44"/>
      <c r="AMC54" s="5"/>
      <c r="AMD54" s="5"/>
      <c r="AME54" s="5"/>
      <c r="AMF54" s="5"/>
      <c r="AMG54" s="5"/>
      <c r="AMH54" s="5"/>
    </row>
    <row r="55" spans="1:1022" ht="28.5">
      <c r="A55" s="134"/>
      <c r="B55" s="45" t="str">
        <f>Synthèse!B67</f>
        <v>8.10</v>
      </c>
      <c r="C55" s="44" t="str">
        <f>Synthèse!C67</f>
        <v>Dans chaque page web, les changements du sens de lecture sont-ils signalés ?</v>
      </c>
      <c r="D55" s="45" t="s">
        <v>36</v>
      </c>
      <c r="E55" s="44"/>
      <c r="F55" s="44"/>
      <c r="AMC55" s="5"/>
      <c r="AMD55" s="5"/>
      <c r="AME55" s="5"/>
      <c r="AMF55" s="5"/>
      <c r="AMG55" s="5"/>
      <c r="AMH55" s="5"/>
    </row>
    <row r="56" spans="1:1022" ht="409.5">
      <c r="A56" s="134" t="str">
        <f>Synthèse!A69</f>
        <v>Structure</v>
      </c>
      <c r="B56" s="73" t="str">
        <f>Synthèse!B69</f>
        <v>9.1</v>
      </c>
      <c r="C56" s="48" t="str">
        <f>Synthèse!C69</f>
        <v>Dans chaque page web, l’information est-elle structurée par l’utilisation appropriée de titres ?</v>
      </c>
      <c r="D56" s="73" t="s">
        <v>319</v>
      </c>
      <c r="E56" s="48" t="s">
        <v>330</v>
      </c>
      <c r="F56" s="48"/>
      <c r="AMC56" s="5"/>
      <c r="AMD56" s="5"/>
      <c r="AME56" s="5"/>
      <c r="AMF56" s="5"/>
      <c r="AMG56" s="5"/>
      <c r="AMH56" s="5"/>
    </row>
    <row r="57" spans="1:1022" ht="99.75">
      <c r="A57" s="134"/>
      <c r="B57" s="73" t="str">
        <f>Synthèse!B70</f>
        <v>9.2</v>
      </c>
      <c r="C57" s="48" t="str">
        <f>Synthèse!C70</f>
        <v>Dans chaque page web, la structure du document est-elle cohérente (hors cas particuliers) ?</v>
      </c>
      <c r="D57" s="73" t="s">
        <v>318</v>
      </c>
      <c r="E57" s="48" t="s">
        <v>343</v>
      </c>
      <c r="F57" s="48"/>
      <c r="AMC57" s="5"/>
      <c r="AMD57" s="5"/>
      <c r="AME57" s="5"/>
      <c r="AMF57" s="5"/>
      <c r="AMG57" s="5"/>
      <c r="AMH57" s="5"/>
    </row>
    <row r="58" spans="1:1022" ht="409.5">
      <c r="A58" s="134"/>
      <c r="B58" s="73" t="str">
        <f>Synthèse!B71</f>
        <v>9.3</v>
      </c>
      <c r="C58" s="48" t="str">
        <f>Synthèse!C71</f>
        <v>Dans chaque page web, chaque liste est-elle correctement structurée ?</v>
      </c>
      <c r="D58" s="73" t="s">
        <v>319</v>
      </c>
      <c r="E58" s="48" t="s">
        <v>327</v>
      </c>
      <c r="F58" s="48"/>
      <c r="AMC58" s="5"/>
      <c r="AMD58" s="5"/>
      <c r="AME58" s="5"/>
      <c r="AMF58" s="5"/>
      <c r="AMG58" s="5"/>
      <c r="AMH58" s="5"/>
    </row>
    <row r="59" spans="1:1022" ht="28.5">
      <c r="A59" s="134"/>
      <c r="B59" s="73" t="str">
        <f>Synthèse!B72</f>
        <v>9.4</v>
      </c>
      <c r="C59" s="48" t="str">
        <f>Synthèse!C72</f>
        <v>Dans chaque page web, chaque citation est-elle correctement indiquée ?</v>
      </c>
      <c r="D59" s="73" t="s">
        <v>36</v>
      </c>
      <c r="E59" s="48"/>
      <c r="F59" s="48"/>
      <c r="AMC59" s="5"/>
      <c r="AMD59" s="5"/>
      <c r="AME59" s="5"/>
      <c r="AMF59" s="5"/>
      <c r="AMG59" s="5"/>
      <c r="AMH59" s="5"/>
    </row>
    <row r="60" spans="1:1022" ht="57">
      <c r="A60" s="134" t="str">
        <f>Synthèse!A74</f>
        <v>Présentation</v>
      </c>
      <c r="B60" s="45" t="str">
        <f>Synthèse!B74</f>
        <v>10.1</v>
      </c>
      <c r="C60" s="44" t="str">
        <f>Synthèse!C74</f>
        <v>Dans le site web, des feuilles de styles sont-elles utilisées pour contrôler la présentation de l’information ?</v>
      </c>
      <c r="D60" s="45" t="s">
        <v>34</v>
      </c>
      <c r="E60" s="44" t="s">
        <v>433</v>
      </c>
      <c r="F60" s="44"/>
      <c r="AMC60" s="5"/>
      <c r="AMD60" s="5"/>
      <c r="AME60" s="5"/>
      <c r="AMF60" s="5"/>
      <c r="AMG60" s="5"/>
      <c r="AMH60" s="5"/>
    </row>
    <row r="61" spans="1:1022" ht="42.75">
      <c r="A61" s="134"/>
      <c r="B61" s="45" t="str">
        <f>Synthèse!B75</f>
        <v>10.2</v>
      </c>
      <c r="C61" s="44" t="str">
        <f>Synthèse!C75</f>
        <v>Dans chaque page web, le contenu visible reste-t-il présent lorsque les feuilles de styles sont désactivées ?</v>
      </c>
      <c r="D61" s="45" t="s">
        <v>34</v>
      </c>
      <c r="E61" s="44"/>
      <c r="F61" s="44"/>
      <c r="AMC61" s="5"/>
      <c r="AMD61" s="5"/>
      <c r="AME61" s="5"/>
      <c r="AMF61" s="5"/>
      <c r="AMG61" s="5"/>
      <c r="AMH61" s="5"/>
    </row>
    <row r="62" spans="1:1022" ht="42.75">
      <c r="A62" s="134"/>
      <c r="B62" s="45" t="str">
        <f>Synthèse!B76</f>
        <v>10.3</v>
      </c>
      <c r="C62" s="44" t="str">
        <f>Synthèse!C76</f>
        <v>Dans chaque page web, l’information reste-t-elle compréhensible lorsque les feuilles de styles sont désactivées ?</v>
      </c>
      <c r="D62" s="45" t="s">
        <v>34</v>
      </c>
      <c r="E62" s="44"/>
      <c r="F62" s="44"/>
      <c r="AMC62" s="5"/>
      <c r="AMD62" s="5"/>
      <c r="AME62" s="5"/>
      <c r="AMF62" s="5"/>
      <c r="AMG62" s="5"/>
      <c r="AMH62" s="5"/>
    </row>
    <row r="63" spans="1:1022" ht="156.75">
      <c r="A63" s="134"/>
      <c r="B63" s="45" t="str">
        <f>Synthèse!B77</f>
        <v>10.4</v>
      </c>
      <c r="C63" s="44" t="str">
        <f>Synthèse!C77</f>
        <v>Dans chaque page web, le texte reste-t-il lisible lorsque la taille des caractères est augmentée jusqu’à 200%, au moins (hors cas particuliers) ?</v>
      </c>
      <c r="D63" s="45" t="s">
        <v>35</v>
      </c>
      <c r="E63" s="89" t="s">
        <v>345</v>
      </c>
      <c r="F63" s="44"/>
      <c r="AMC63" s="5"/>
      <c r="AMD63" s="5"/>
      <c r="AME63" s="5"/>
      <c r="AMF63" s="5"/>
      <c r="AMG63" s="5"/>
      <c r="AMH63" s="5"/>
    </row>
    <row r="64" spans="1:1022" ht="42.75">
      <c r="A64" s="134"/>
      <c r="B64" s="45" t="str">
        <f>Synthèse!B78</f>
        <v>10.5</v>
      </c>
      <c r="C64" s="44" t="str">
        <f>Synthèse!C78</f>
        <v>Dans chaque page web, les déclarations CSS de couleurs de fond d’élément et de police sont-elles correctement utilisées ?</v>
      </c>
      <c r="D64" s="45" t="s">
        <v>34</v>
      </c>
      <c r="E64" s="44"/>
      <c r="F64" s="44"/>
      <c r="AMC64" s="5"/>
      <c r="AMD64" s="5"/>
      <c r="AME64" s="5"/>
      <c r="AMF64" s="5"/>
      <c r="AMG64" s="5"/>
      <c r="AMH64" s="5"/>
    </row>
    <row r="65" spans="1:1022" ht="42.75">
      <c r="A65" s="134"/>
      <c r="B65" s="45" t="str">
        <f>Synthèse!B79</f>
        <v>10.6</v>
      </c>
      <c r="C65" s="44" t="str">
        <f>Synthèse!C79</f>
        <v>Dans chaque page web, chaque lien dont la nature n’est pas évidente est-il visible par rapport au texte environnant ?</v>
      </c>
      <c r="D65" s="45" t="s">
        <v>36</v>
      </c>
      <c r="E65" s="44"/>
      <c r="F65" s="44"/>
      <c r="AMC65" s="5"/>
      <c r="AMD65" s="5"/>
      <c r="AME65" s="5"/>
      <c r="AMF65" s="5"/>
      <c r="AMG65" s="5"/>
      <c r="AMH65" s="5"/>
    </row>
    <row r="66" spans="1:1022" ht="171">
      <c r="A66" s="134"/>
      <c r="B66" s="45" t="str">
        <f>Synthèse!B80</f>
        <v>10.7</v>
      </c>
      <c r="C66" s="44" t="str">
        <f>Synthèse!C80</f>
        <v>Dans chaque page web, pour chaque élément recevant le focus, la prise de focus est-elle visible ?</v>
      </c>
      <c r="D66" s="45" t="s">
        <v>319</v>
      </c>
      <c r="E66" s="44" t="s">
        <v>346</v>
      </c>
      <c r="F66" s="44"/>
      <c r="AMC66" s="5"/>
      <c r="AMD66" s="5"/>
      <c r="AME66" s="5"/>
      <c r="AMF66" s="5"/>
      <c r="AMG66" s="5"/>
      <c r="AMH66" s="5"/>
    </row>
    <row r="67" spans="1:1022" ht="128.25">
      <c r="A67" s="134"/>
      <c r="B67" s="45" t="str">
        <f>Synthèse!B81</f>
        <v>10.8</v>
      </c>
      <c r="C67" s="44" t="str">
        <f>Synthèse!C81</f>
        <v>Pour chaque page web, les contenus cachés ont-ils vocation à être ignorés par les technologies d’assistance ?</v>
      </c>
      <c r="D67" s="45" t="s">
        <v>318</v>
      </c>
      <c r="E67" s="44" t="s">
        <v>347</v>
      </c>
      <c r="F67" s="44"/>
      <c r="AMC67" s="5"/>
      <c r="AMD67" s="5"/>
      <c r="AME67" s="5"/>
      <c r="AMF67" s="5"/>
      <c r="AMG67" s="5"/>
      <c r="AMH67" s="5"/>
    </row>
    <row r="68" spans="1:1022" ht="42.75">
      <c r="A68" s="134"/>
      <c r="B68" s="45" t="str">
        <f>Synthèse!B82</f>
        <v>10.9</v>
      </c>
      <c r="C68" s="44" t="str">
        <f>Synthèse!C82</f>
        <v>Dans chaque page web, l’information ne doit pas être donnée uniquement par la forme, taille ou position. Cette règle est-elle respectée ?</v>
      </c>
      <c r="D68" s="45" t="s">
        <v>34</v>
      </c>
      <c r="E68" s="44"/>
      <c r="F68" s="44"/>
      <c r="AMC68" s="5"/>
      <c r="AMD68" s="5"/>
      <c r="AME68" s="5"/>
      <c r="AMF68" s="5"/>
      <c r="AMG68" s="5"/>
      <c r="AMH68" s="5"/>
    </row>
    <row r="69" spans="1:1022"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c r="AMC69" s="5"/>
      <c r="AMD69" s="5"/>
      <c r="AME69" s="5"/>
      <c r="AMF69" s="5"/>
      <c r="AMG69" s="5"/>
      <c r="AMH69" s="5"/>
    </row>
    <row r="70" spans="1:1022" ht="171">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319</v>
      </c>
      <c r="E70" s="44" t="s">
        <v>442</v>
      </c>
      <c r="F70" s="44"/>
      <c r="AMC70" s="5"/>
      <c r="AMD70" s="5"/>
      <c r="AME70" s="5"/>
      <c r="AMF70" s="5"/>
      <c r="AMG70" s="5"/>
      <c r="AMH70" s="5"/>
    </row>
    <row r="71" spans="1:1022" ht="142.5">
      <c r="A71" s="134"/>
      <c r="B71" s="45" t="str">
        <f>Synthèse!B85</f>
        <v>10.12</v>
      </c>
      <c r="C71" s="44" t="str">
        <f>Synthèse!C85</f>
        <v>Dans chaque page web, les propriétés d’espacement du texte peuvent-elles être redéfinies par l’utilisateur sans perte de contenu ou de fonctionnalité (hors cas particuliers) ?</v>
      </c>
      <c r="D71" s="45" t="s">
        <v>35</v>
      </c>
      <c r="E71" s="44" t="s">
        <v>348</v>
      </c>
      <c r="F71" s="44"/>
      <c r="AMC71" s="5"/>
      <c r="AMD71" s="5"/>
      <c r="AME71" s="5"/>
      <c r="AMF71" s="5"/>
      <c r="AMG71" s="5"/>
      <c r="AMH71" s="5"/>
    </row>
    <row r="72" spans="1:1022"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c r="AMC72" s="5"/>
      <c r="AMD72" s="5"/>
      <c r="AME72" s="5"/>
      <c r="AMF72" s="5"/>
      <c r="AMG72" s="5"/>
      <c r="AMH72" s="5"/>
    </row>
    <row r="73" spans="1:1022"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c r="AMC73" s="5"/>
      <c r="AMD73" s="5"/>
      <c r="AME73" s="5"/>
      <c r="AMF73" s="5"/>
      <c r="AMG73" s="5"/>
      <c r="AMH73" s="5"/>
    </row>
    <row r="74" spans="1:1022" ht="28.5">
      <c r="A74" s="134" t="str">
        <f>Synthèse!A89</f>
        <v>Formulaires</v>
      </c>
      <c r="B74" s="12" t="str">
        <f>Synthèse!B89</f>
        <v>11.1</v>
      </c>
      <c r="C74" s="3" t="str">
        <f>Synthèse!C89</f>
        <v>Chaque champ de formulaire a-t-il une étiquette ?</v>
      </c>
      <c r="D74" s="12" t="s">
        <v>318</v>
      </c>
      <c r="E74" s="3"/>
      <c r="F74" s="3"/>
      <c r="AMC74" s="5"/>
      <c r="AMD74" s="5"/>
      <c r="AME74" s="5"/>
      <c r="AMF74" s="5"/>
      <c r="AMG74" s="5"/>
      <c r="AMH74" s="5"/>
    </row>
    <row r="75" spans="1:1022" ht="114.75">
      <c r="A75" s="134"/>
      <c r="B75" s="12" t="str">
        <f>Synthèse!B90</f>
        <v>11.2</v>
      </c>
      <c r="C75" s="3" t="str">
        <f>Synthèse!C90</f>
        <v>Chaque étiquette associée à un champ de formulaire est-elle pertinente (hors cas particuliers) ?</v>
      </c>
      <c r="D75" s="12" t="s">
        <v>319</v>
      </c>
      <c r="E75" s="3" t="s">
        <v>321</v>
      </c>
      <c r="F75" s="3"/>
      <c r="AMC75" s="5"/>
      <c r="AMD75" s="5"/>
      <c r="AME75" s="5"/>
      <c r="AMF75" s="5"/>
      <c r="AMG75" s="5"/>
      <c r="AMH75" s="5"/>
    </row>
    <row r="76" spans="1:1022"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318</v>
      </c>
      <c r="E76" s="3"/>
      <c r="F76" s="3"/>
      <c r="AMC76" s="5"/>
      <c r="AMD76" s="5"/>
      <c r="AME76" s="5"/>
      <c r="AMF76" s="5"/>
      <c r="AMG76" s="5"/>
      <c r="AMH76" s="5"/>
    </row>
    <row r="77" spans="1:1022" ht="42.75">
      <c r="A77" s="134"/>
      <c r="B77" s="12" t="str">
        <f>Synthèse!B92</f>
        <v>11.4</v>
      </c>
      <c r="C77" s="3" t="str">
        <f>Synthèse!C92</f>
        <v>Dans chaque formulaire, chaque étiquette de champ et son champ associé sont-ils accolés (hors cas particuliers) ?</v>
      </c>
      <c r="D77" s="12" t="s">
        <v>318</v>
      </c>
      <c r="E77" s="3"/>
      <c r="F77" s="3"/>
      <c r="AMC77" s="5"/>
      <c r="AMD77" s="5"/>
      <c r="AME77" s="5"/>
      <c r="AMF77" s="5"/>
      <c r="AMG77" s="5"/>
      <c r="AMH77" s="5"/>
    </row>
    <row r="78" spans="1:1022" ht="28.5">
      <c r="A78" s="134"/>
      <c r="B78" s="12" t="str">
        <f>Synthèse!B93</f>
        <v>11.5</v>
      </c>
      <c r="C78" s="3" t="str">
        <f>Synthèse!C93</f>
        <v>Dans chaque formulaire, les champs de même nature sont-ils regroupés, si nécessaire ?</v>
      </c>
      <c r="D78" s="12" t="s">
        <v>36</v>
      </c>
      <c r="E78" s="3"/>
      <c r="F78" s="3"/>
      <c r="AMC78" s="5"/>
      <c r="AMD78" s="5"/>
      <c r="AME78" s="5"/>
      <c r="AMF78" s="5"/>
      <c r="AMG78" s="5"/>
      <c r="AMH78" s="5"/>
    </row>
    <row r="79" spans="1:1022" ht="28.5">
      <c r="A79" s="134"/>
      <c r="B79" s="12" t="str">
        <f>Synthèse!B94</f>
        <v>11.6</v>
      </c>
      <c r="C79" s="3" t="str">
        <f>Synthèse!C94</f>
        <v>Dans chaque formulaire, chaque regroupement de champs de formulaire a-t-il une légende ?</v>
      </c>
      <c r="D79" s="12" t="s">
        <v>36</v>
      </c>
      <c r="E79" s="7"/>
      <c r="F79" s="7"/>
      <c r="AMC79" s="5"/>
      <c r="AMD79" s="5"/>
      <c r="AME79" s="5"/>
      <c r="AMF79" s="5"/>
      <c r="AMG79" s="5"/>
      <c r="AMH79" s="5"/>
    </row>
    <row r="80" spans="1:1022" ht="42.75">
      <c r="A80" s="134"/>
      <c r="B80" s="12" t="str">
        <f>Synthèse!B95</f>
        <v>11.7</v>
      </c>
      <c r="C80" s="3" t="str">
        <f>Synthèse!C95</f>
        <v>Dans chaque formulaire, chaque légende associée à un regroupement de champs de même nature est-elle pertinente ?</v>
      </c>
      <c r="D80" s="12" t="s">
        <v>36</v>
      </c>
      <c r="E80" s="7"/>
      <c r="F80" s="7"/>
      <c r="AMC80" s="5"/>
      <c r="AMD80" s="5"/>
      <c r="AME80" s="5"/>
      <c r="AMF80" s="5"/>
      <c r="AMG80" s="5"/>
      <c r="AMH80" s="5"/>
    </row>
    <row r="81" spans="1:1022" ht="42.75">
      <c r="A81" s="134"/>
      <c r="B81" s="12" t="str">
        <f>Synthèse!B96</f>
        <v>11.8</v>
      </c>
      <c r="C81" s="3" t="str">
        <f>Synthèse!C96</f>
        <v>Dans chaque formulaire, les items de même nature d’une liste de choix sont-ils regroupées de manière pertinente ?</v>
      </c>
      <c r="D81" s="12" t="s">
        <v>36</v>
      </c>
      <c r="E81" s="7"/>
      <c r="F81" s="7"/>
      <c r="AMC81" s="5"/>
      <c r="AMD81" s="5"/>
      <c r="AME81" s="5"/>
      <c r="AMF81" s="5"/>
      <c r="AMG81" s="5"/>
      <c r="AMH81" s="5"/>
    </row>
    <row r="82" spans="1:1022" ht="157.5">
      <c r="A82" s="134"/>
      <c r="B82" s="12" t="str">
        <f>Synthèse!B97</f>
        <v>11.9</v>
      </c>
      <c r="C82" s="3" t="str">
        <f>Synthèse!C97</f>
        <v>Dans chaque formulaire, l’intitulé de chaque bouton est-il pertinent (hors cas particuliers) ?</v>
      </c>
      <c r="D82" s="12" t="s">
        <v>319</v>
      </c>
      <c r="E82" s="7" t="s">
        <v>325</v>
      </c>
      <c r="F82" s="7"/>
      <c r="AMC82" s="5"/>
      <c r="AMD82" s="5"/>
      <c r="AME82" s="5"/>
      <c r="AMF82" s="5"/>
      <c r="AMG82" s="5"/>
      <c r="AMH82" s="5"/>
    </row>
    <row r="83" spans="1:1022" ht="42.75">
      <c r="A83" s="134"/>
      <c r="B83" s="12" t="str">
        <f>Synthèse!B98</f>
        <v>11.10</v>
      </c>
      <c r="C83" s="3" t="str">
        <f>Synthèse!C98</f>
        <v>Dans chaque formulaire, le contrôle de saisie est-il utilisé de manière pertinente (hors cas particuliers) ?</v>
      </c>
      <c r="D83" s="12" t="s">
        <v>36</v>
      </c>
      <c r="E83" s="7"/>
      <c r="F83" s="7"/>
      <c r="AMC83" s="5"/>
      <c r="AMD83" s="5"/>
      <c r="AME83" s="5"/>
      <c r="AMF83" s="5"/>
      <c r="AMG83" s="5"/>
      <c r="AMH83" s="5"/>
    </row>
    <row r="84" spans="1:1022" ht="57">
      <c r="A84" s="134"/>
      <c r="B84" s="12" t="str">
        <f>Synthèse!B99</f>
        <v>11.11</v>
      </c>
      <c r="C84" s="3" t="str">
        <f>Synthèse!C99</f>
        <v>Dans chaque formulaire, le contrôle de saisie est-il accompagné, si nécessaire, de suggestions facilitant la correction des erreurs de saisie ?</v>
      </c>
      <c r="D84" s="12" t="s">
        <v>36</v>
      </c>
      <c r="E84" s="7"/>
      <c r="F84" s="7"/>
      <c r="AMC84" s="5"/>
      <c r="AMD84" s="5"/>
      <c r="AME84" s="5"/>
      <c r="AMF84" s="5"/>
      <c r="AMG84" s="5"/>
      <c r="AMH84" s="5"/>
    </row>
    <row r="85" spans="1:1022"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c r="AMC85" s="5"/>
      <c r="AMD85" s="5"/>
      <c r="AME85" s="5"/>
      <c r="AMF85" s="5"/>
      <c r="AMG85" s="5"/>
      <c r="AMH85" s="5"/>
    </row>
    <row r="86" spans="1:1022" ht="57">
      <c r="A86" s="134"/>
      <c r="B86" s="12" t="str">
        <f>Synthèse!B101</f>
        <v>11.13</v>
      </c>
      <c r="C86" s="3" t="str">
        <f>Synthèse!C101</f>
        <v>La finalité d’un champ de saisie peut-elle être déduite pour faciliter le remplissage automatique des champs avec les données de l’utilisateur ?</v>
      </c>
      <c r="D86" s="12" t="s">
        <v>319</v>
      </c>
      <c r="E86" s="7" t="s">
        <v>322</v>
      </c>
      <c r="F86" s="7"/>
      <c r="AMC86" s="5"/>
      <c r="AMD86" s="5"/>
      <c r="AME86" s="5"/>
      <c r="AMF86" s="5"/>
      <c r="AMG86" s="5"/>
      <c r="AMH86" s="5"/>
    </row>
    <row r="87" spans="1:1022" ht="42.75">
      <c r="A87" s="134" t="str">
        <f>Synthèse!A103</f>
        <v>Navigation</v>
      </c>
      <c r="B87" s="45" t="str">
        <f>Synthèse!B103</f>
        <v>12.1</v>
      </c>
      <c r="C87" s="44" t="str">
        <f>Synthèse!C103</f>
        <v>Chaque ensemble de pages dispose-t-il de deux systèmes de navigation différents, au moins (hors cas particuliers) ?</v>
      </c>
      <c r="D87" s="45" t="s">
        <v>318</v>
      </c>
      <c r="E87" s="44"/>
      <c r="F87" s="44"/>
      <c r="AMC87" s="5"/>
      <c r="AMD87" s="5"/>
      <c r="AME87" s="5"/>
      <c r="AMF87" s="5"/>
      <c r="AMG87" s="5"/>
      <c r="AMH87" s="5"/>
    </row>
    <row r="88" spans="1:1022" ht="42.75">
      <c r="A88" s="134"/>
      <c r="B88" s="45" t="str">
        <f>Synthèse!B104</f>
        <v>12.2</v>
      </c>
      <c r="C88" s="44" t="str">
        <f>Synthèse!C104</f>
        <v>Dans chaque ensemble de pages, le menu et les barres de navigation sont-ils toujours à la même place (hors cas particuliers) ?</v>
      </c>
      <c r="D88" s="45" t="s">
        <v>318</v>
      </c>
      <c r="E88" s="44"/>
      <c r="F88" s="44"/>
      <c r="AMC88" s="5"/>
      <c r="AMD88" s="5"/>
      <c r="AME88" s="5"/>
      <c r="AMF88" s="5"/>
      <c r="AMG88" s="5"/>
      <c r="AMH88" s="5"/>
    </row>
    <row r="89" spans="1:1022" ht="15">
      <c r="A89" s="134"/>
      <c r="B89" s="45" t="str">
        <f>Synthèse!B105</f>
        <v>12.3</v>
      </c>
      <c r="C89" s="44" t="str">
        <f>Synthèse!C105</f>
        <v>La page « plan du site » est-elle pertinente ?</v>
      </c>
      <c r="D89" s="45" t="s">
        <v>36</v>
      </c>
      <c r="E89" s="44"/>
      <c r="F89" s="44"/>
      <c r="AMC89" s="5"/>
      <c r="AMD89" s="5"/>
      <c r="AME89" s="5"/>
      <c r="AMF89" s="5"/>
      <c r="AMG89" s="5"/>
      <c r="AMH89" s="5"/>
    </row>
    <row r="90" spans="1:1022" ht="42.75">
      <c r="A90" s="134"/>
      <c r="B90" s="45" t="str">
        <f>Synthèse!B106</f>
        <v>12.4</v>
      </c>
      <c r="C90" s="44" t="str">
        <f>Synthèse!C106</f>
        <v>Dans chaque ensemble de pages, la page « plan du site » est-elle atteignable de manière identique ?</v>
      </c>
      <c r="D90" s="45" t="s">
        <v>318</v>
      </c>
      <c r="E90" s="44"/>
      <c r="F90" s="44"/>
      <c r="AMC90" s="5"/>
      <c r="AMD90" s="5"/>
      <c r="AME90" s="5"/>
      <c r="AMF90" s="5"/>
      <c r="AMG90" s="5"/>
      <c r="AMH90" s="5"/>
    </row>
    <row r="91" spans="1:1022" ht="42.75">
      <c r="A91" s="134"/>
      <c r="B91" s="45" t="str">
        <f>Synthèse!B107</f>
        <v>12.5</v>
      </c>
      <c r="C91" s="44" t="str">
        <f>Synthèse!C107</f>
        <v>Dans chaque ensemble de pages, le moteur de recherche est-il atteignable de manière identique ?</v>
      </c>
      <c r="D91" s="45" t="s">
        <v>318</v>
      </c>
      <c r="E91" s="44"/>
      <c r="F91" s="44"/>
      <c r="AMC91" s="5"/>
      <c r="AMD91" s="5"/>
      <c r="AME91" s="5"/>
      <c r="AMF91" s="5"/>
      <c r="AMG91" s="5"/>
      <c r="AMH91" s="5"/>
    </row>
    <row r="92" spans="1:1022"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318</v>
      </c>
      <c r="E92" s="44" t="s">
        <v>349</v>
      </c>
      <c r="F92" s="44"/>
      <c r="AMC92" s="5"/>
      <c r="AMD92" s="5"/>
      <c r="AME92" s="5"/>
      <c r="AMF92" s="5"/>
      <c r="AMG92" s="5"/>
      <c r="AMH92" s="5"/>
    </row>
    <row r="93" spans="1:1022" ht="42.75">
      <c r="A93" s="134"/>
      <c r="B93" s="45" t="str">
        <f>Synthèse!B109</f>
        <v>12.7</v>
      </c>
      <c r="C93" s="44" t="str">
        <f>Synthèse!C109</f>
        <v>Dans chaque page web, un lien d’évitement ou d’accès rapide à la zone de contenu principal est-il présent (hors cas particuliers) ?</v>
      </c>
      <c r="D93" s="45" t="s">
        <v>318</v>
      </c>
      <c r="E93" s="44"/>
      <c r="F93" s="44"/>
      <c r="AMC93" s="5"/>
      <c r="AMD93" s="5"/>
      <c r="AME93" s="5"/>
      <c r="AMF93" s="5"/>
      <c r="AMG93" s="5"/>
      <c r="AMH93" s="5"/>
    </row>
    <row r="94" spans="1:1022" ht="142.5">
      <c r="A94" s="134"/>
      <c r="B94" s="45" t="str">
        <f>Synthèse!B110</f>
        <v>12.8</v>
      </c>
      <c r="C94" s="44" t="str">
        <f>Synthèse!C110</f>
        <v>Dans chaque page web, l’ordre de tabulation est-il cohérent ?</v>
      </c>
      <c r="D94" s="45" t="s">
        <v>319</v>
      </c>
      <c r="E94" s="44" t="s">
        <v>328</v>
      </c>
      <c r="F94" s="44"/>
      <c r="AMC94" s="5"/>
      <c r="AMD94" s="5"/>
      <c r="AME94" s="5"/>
      <c r="AMF94" s="5"/>
      <c r="AMG94" s="5"/>
      <c r="AMH94" s="5"/>
    </row>
    <row r="95" spans="1:1022" ht="42.75">
      <c r="A95" s="134"/>
      <c r="B95" s="45" t="str">
        <f>Synthèse!B111</f>
        <v>12.9</v>
      </c>
      <c r="C95" s="44" t="str">
        <f>Synthèse!C111</f>
        <v>Dans chaque page web, la navigation ne doit pas contenir de piège au clavier. Cette règle est-elle respectée ?</v>
      </c>
      <c r="D95" s="45" t="s">
        <v>34</v>
      </c>
      <c r="E95" s="44"/>
      <c r="F95" s="44"/>
      <c r="AMC95" s="5"/>
      <c r="AMD95" s="5"/>
      <c r="AME95" s="5"/>
      <c r="AMF95" s="5"/>
      <c r="AMG95" s="5"/>
      <c r="AMH95" s="5"/>
    </row>
    <row r="96" spans="1:1022"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c r="AMC96" s="5"/>
      <c r="AMD96" s="5"/>
      <c r="AME96" s="5"/>
      <c r="AMF96" s="5"/>
      <c r="AMG96" s="5"/>
      <c r="AMH96" s="5"/>
    </row>
    <row r="97" spans="1:1022"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318</v>
      </c>
      <c r="E97" s="44"/>
      <c r="F97" s="44"/>
      <c r="AMC97" s="5"/>
      <c r="AMD97" s="5"/>
      <c r="AME97" s="5"/>
      <c r="AMF97" s="5"/>
      <c r="AMG97" s="5"/>
      <c r="AMH97" s="5"/>
    </row>
    <row r="98" spans="1:1022"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c r="AMC98" s="5"/>
      <c r="AMD98" s="5"/>
      <c r="AME98" s="5"/>
      <c r="AMF98" s="5"/>
      <c r="AMG98" s="5"/>
      <c r="AMH98" s="5"/>
    </row>
    <row r="99" spans="1:1022" ht="57">
      <c r="A99" s="134"/>
      <c r="B99" s="12" t="str">
        <f>Synthèse!B116</f>
        <v>13.2</v>
      </c>
      <c r="C99" s="3" t="str">
        <f>Synthèse!C116</f>
        <v>Dans chaque page web, l’ouverture d’une nouvelle fenêtre ne doit pas être déclenchée sans action de l’utilisateur. Cette règle est-elle respectée ?</v>
      </c>
      <c r="D99" s="12" t="s">
        <v>318</v>
      </c>
      <c r="E99" s="3"/>
      <c r="F99" s="3"/>
      <c r="AMC99" s="5"/>
      <c r="AMD99" s="5"/>
      <c r="AME99" s="5"/>
      <c r="AMF99" s="5"/>
      <c r="AMG99" s="5"/>
      <c r="AMH99" s="5"/>
    </row>
    <row r="100" spans="1:1022"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c r="AMC100" s="5"/>
      <c r="AMD100" s="5"/>
      <c r="AME100" s="5"/>
      <c r="AMF100" s="5"/>
      <c r="AMG100" s="5"/>
      <c r="AMH100" s="5"/>
    </row>
    <row r="101" spans="1:1022" ht="42.75">
      <c r="A101" s="134"/>
      <c r="B101" s="12" t="str">
        <f>Synthèse!B118</f>
        <v>13.4</v>
      </c>
      <c r="C101" s="3" t="str">
        <f>Synthèse!C118</f>
        <v>Pour chaque document bureautique ayant une version accessible, cette version offre-t-elle la même information ?</v>
      </c>
      <c r="D101" s="12" t="s">
        <v>36</v>
      </c>
      <c r="E101" s="3"/>
      <c r="F101" s="3"/>
      <c r="AMC101" s="5"/>
      <c r="AMD101" s="5"/>
      <c r="AME101" s="5"/>
      <c r="AMF101" s="5"/>
      <c r="AMG101" s="5"/>
      <c r="AMH101" s="5"/>
    </row>
    <row r="102" spans="1:1022" ht="42.75">
      <c r="A102" s="134"/>
      <c r="B102" s="12" t="str">
        <f>Synthèse!B119</f>
        <v>13.5</v>
      </c>
      <c r="C102" s="3" t="str">
        <f>Synthèse!C119</f>
        <v>Dans chaque page web, chaque contenu cryptique (art ASCII, émoticon, syntaxe cryptique) a-t-il une alternative ?</v>
      </c>
      <c r="D102" s="12" t="s">
        <v>36</v>
      </c>
      <c r="E102" s="3"/>
      <c r="F102" s="3"/>
      <c r="AMC102" s="5"/>
      <c r="AMD102" s="5"/>
      <c r="AME102" s="5"/>
      <c r="AMF102" s="5"/>
      <c r="AMG102" s="5"/>
      <c r="AMH102" s="5"/>
    </row>
    <row r="103" spans="1:1022"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c r="AMC103" s="5"/>
      <c r="AMD103" s="5"/>
      <c r="AME103" s="5"/>
      <c r="AMF103" s="5"/>
      <c r="AMG103" s="5"/>
      <c r="AMH103" s="5"/>
    </row>
    <row r="104" spans="1:1022" ht="42.75">
      <c r="A104" s="134"/>
      <c r="B104" s="12" t="str">
        <f>Synthèse!B121</f>
        <v>13.7</v>
      </c>
      <c r="C104" s="3" t="str">
        <f>Synthèse!C121</f>
        <v>Dans chaque page web, les changements brusques de luminosité ou les effets de flash sont-ils correctement utilisés ?</v>
      </c>
      <c r="D104" s="12" t="s">
        <v>36</v>
      </c>
      <c r="E104" s="3"/>
      <c r="F104" s="3"/>
      <c r="AMC104" s="5"/>
      <c r="AMD104" s="5"/>
      <c r="AME104" s="5"/>
      <c r="AMF104" s="5"/>
      <c r="AMG104" s="5"/>
      <c r="AMH104" s="5"/>
    </row>
    <row r="105" spans="1:1022" ht="171">
      <c r="A105" s="134"/>
      <c r="B105" s="12" t="str">
        <f>Synthèse!B122</f>
        <v>13.8</v>
      </c>
      <c r="C105" s="3" t="str">
        <f>Synthèse!C122</f>
        <v>Dans chaque page web, chaque contenu en mouvement ou clignotant est-il contrôlable par l’utilisateur ?</v>
      </c>
      <c r="D105" s="12" t="s">
        <v>35</v>
      </c>
      <c r="E105" s="3" t="s">
        <v>326</v>
      </c>
      <c r="F105" s="3"/>
      <c r="AMC105" s="5"/>
      <c r="AMD105" s="5"/>
      <c r="AME105" s="5"/>
      <c r="AMF105" s="5"/>
      <c r="AMG105" s="5"/>
      <c r="AMH105" s="5"/>
    </row>
    <row r="106" spans="1:1022" ht="57">
      <c r="A106" s="134"/>
      <c r="B106" s="12" t="str">
        <f>Synthèse!B123</f>
        <v>13.9</v>
      </c>
      <c r="C106" s="3" t="str">
        <f>Synthèse!C123</f>
        <v>Dans chaque page web, le contenu proposé est-il consultable quelle que soit l’orientation de l’écran (portait ou paysage) (hors cas particuliers) ?</v>
      </c>
      <c r="D106" s="12" t="s">
        <v>318</v>
      </c>
      <c r="E106" s="3"/>
      <c r="F106" s="3"/>
      <c r="AMC106" s="5"/>
      <c r="AMD106" s="5"/>
      <c r="AME106" s="5"/>
      <c r="AMF106" s="5"/>
      <c r="AMG106" s="5"/>
      <c r="AMH106" s="5"/>
    </row>
    <row r="107" spans="1:1022"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c r="AMC107" s="5"/>
      <c r="AMD107" s="5"/>
      <c r="AME107" s="5"/>
      <c r="AMF107" s="5"/>
      <c r="AMG107" s="5"/>
      <c r="AMH107" s="5"/>
    </row>
    <row r="108" spans="1:1022"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318</v>
      </c>
      <c r="E108" s="3"/>
      <c r="F108" s="3"/>
      <c r="AMC108" s="5"/>
      <c r="AMD108" s="5"/>
      <c r="AME108" s="5"/>
      <c r="AMF108" s="5"/>
      <c r="AMG108" s="5"/>
      <c r="AMH108" s="5"/>
    </row>
    <row r="109" spans="1:1022"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c r="AMC109" s="5"/>
      <c r="AMD109" s="5"/>
      <c r="AME109" s="5"/>
      <c r="AMF109" s="5"/>
      <c r="AMG109" s="5"/>
      <c r="AMH109" s="5"/>
    </row>
  </sheetData>
  <autoFilter ref="D3:D109"/>
  <dataConsolidate/>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75" priority="1" stopIfTrue="1" operator="equal">
      <formula>"C"</formula>
    </cfRule>
    <cfRule type="cellIs" dxfId="74" priority="55" stopIfTrue="1" operator="equal">
      <formula>"CT"</formula>
    </cfRule>
  </conditionalFormatting>
  <conditionalFormatting sqref="D4:D109">
    <cfRule type="cellIs" dxfId="73" priority="57" stopIfTrue="1" operator="equal">
      <formula>"NA"</formula>
    </cfRule>
  </conditionalFormatting>
  <conditionalFormatting sqref="D4:D109">
    <cfRule type="cellIs" dxfId="72" priority="2" stopIfTrue="1" operator="equal">
      <formula>"NC"</formula>
    </cfRule>
    <cfRule type="cellIs" dxfId="71" priority="56" stopIfTrue="1" operator="equal">
      <formula>"NCT"</formula>
    </cfRule>
  </conditionalFormatting>
  <conditionalFormatting sqref="D4:D109">
    <cfRule type="cellIs" dxfId="70" priority="58" stopIfTrue="1" operator="equal">
      <formula>"NT"</formula>
    </cfRule>
  </conditionalFormatting>
  <dataValidations count="1">
    <dataValidation type="list" showErrorMessage="1" sqref="D4:D109">
      <formula1>"C,CT,NC,NCT,NA,NT"</formula1>
    </dataValidation>
  </dataValidations>
  <pageMargins left="0.39370078740157477" right="0.39370078740157477" top="0.78740157480314954" bottom="0.59015748031496063" header="0.39370078740157477" footer="0.39370078740157477"/>
  <pageSetup paperSize="9" scale="74" fitToWidth="0" fitToHeight="0" pageOrder="overThenDown" orientation="portrait" useFirstPageNumber="1" r:id="rId1"/>
  <headerFooter alignWithMargins="0">
    <oddHeader>&amp;LRGAA 3.0 - Relevé pour le site : wwww.site.fr&amp;R&amp;P/&amp;N -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16" sqref="E116"/>
      <selection pane="topRight" activeCell="E116" sqref="E116"/>
      <selection pane="bottomLeft" activeCell="E116" sqref="E116"/>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Échantillon!B10</f>
        <v>Nous contacter</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Échantillon!C10</f>
        <v>https://agence.eau-loire-bretagne.fr/home/contact.html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42.75">
      <c r="A14" s="134"/>
      <c r="B14" s="45" t="str">
        <f>Synthèse!B20</f>
        <v>2.2</v>
      </c>
      <c r="C14" s="44" t="str">
        <f>Synthèse!C20</f>
        <v>Pour chaque cadre ayant un titre de cadre, ce titre de cadre est-il pertinent ?</v>
      </c>
      <c r="D14" s="45" t="s">
        <v>36</v>
      </c>
      <c r="E14" s="44" t="s">
        <v>444</v>
      </c>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171">
      <c r="A16" s="134"/>
      <c r="B16" s="12" t="str">
        <f>Synthèse!B23</f>
        <v>3.2</v>
      </c>
      <c r="C16" s="3" t="str">
        <f>Synthèse!C23</f>
        <v>Dans chaque page web, le contraste entre la couleur du texte et la couleur de son arrière-plan est-il suffisamment élevé (hors cas particuliers) ?</v>
      </c>
      <c r="D16" s="12" t="s">
        <v>35</v>
      </c>
      <c r="E16" s="7" t="s">
        <v>424</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35</v>
      </c>
      <c r="E17" s="92" t="s">
        <v>416</v>
      </c>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34</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34</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57.75">
      <c r="A45" s="134"/>
      <c r="B45" s="12" t="str">
        <f>Synthèse!B56</f>
        <v>7.5</v>
      </c>
      <c r="C45" s="3" t="str">
        <f>Synthèse!C56</f>
        <v>Dans chaque page web, les messages de statut sont-ils correctement restitués par les technologies d’assistance ?</v>
      </c>
      <c r="D45" s="12" t="s">
        <v>35</v>
      </c>
      <c r="E45" s="7" t="s">
        <v>425</v>
      </c>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156.75">
      <c r="A54" s="134"/>
      <c r="B54" s="45" t="str">
        <f>Synthèse!B66</f>
        <v>8.9</v>
      </c>
      <c r="C54" s="44" t="str">
        <f>Synthèse!C66</f>
        <v>Dans chaque page web, les balises ne doivent pas être utilisées uniquement à des fins de présentation. Cette règle est-elle respectée ?</v>
      </c>
      <c r="D54" s="45" t="s">
        <v>35</v>
      </c>
      <c r="E54" s="44" t="s">
        <v>445</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216">
      <c r="A57" s="134"/>
      <c r="B57" s="73" t="str">
        <f>Synthèse!B70</f>
        <v>9.2</v>
      </c>
      <c r="C57" s="48" t="str">
        <f>Synthèse!C70</f>
        <v>Dans chaque page web, la structure du document est-elle cohérente (hors cas particuliers) ?</v>
      </c>
      <c r="D57" s="73" t="s">
        <v>36</v>
      </c>
      <c r="E57" s="48" t="s">
        <v>344</v>
      </c>
      <c r="F57" s="48"/>
    </row>
    <row r="58" spans="1:6" ht="28.5">
      <c r="A58" s="134"/>
      <c r="B58" s="73" t="str">
        <f>Synthèse!B71</f>
        <v>9.3</v>
      </c>
      <c r="C58" s="48" t="str">
        <f>Synthèse!C71</f>
        <v>Dans chaque page web, chaque liste est-elle correctement structurée ?</v>
      </c>
      <c r="D58" s="73" t="s">
        <v>34</v>
      </c>
      <c r="E58" s="48"/>
      <c r="F58" s="48"/>
    </row>
    <row r="59" spans="1:6" ht="28.5">
      <c r="A59" s="134"/>
      <c r="B59" s="73" t="str">
        <f>Synthèse!B72</f>
        <v>9.4</v>
      </c>
      <c r="C59" s="48" t="str">
        <f>Synthèse!C72</f>
        <v>Dans chaque page web, chaque citation est-elle correctement indiquée ?</v>
      </c>
      <c r="D59" s="73" t="s">
        <v>36</v>
      </c>
      <c r="E59" s="48"/>
      <c r="F59" s="48"/>
    </row>
    <row r="60" spans="1:6" ht="99.75">
      <c r="A60" s="134" t="str">
        <f>Synthèse!A74</f>
        <v>Présentation</v>
      </c>
      <c r="B60" s="45" t="str">
        <f>Synthèse!B74</f>
        <v>10.1</v>
      </c>
      <c r="C60" s="44" t="str">
        <f>Synthèse!C74</f>
        <v>Dans le site web, des feuilles de styles sont-elles utilisées pour contrôler la présentation de l’information ?</v>
      </c>
      <c r="D60" s="45" t="s">
        <v>34</v>
      </c>
      <c r="E60" s="44" t="s">
        <v>446</v>
      </c>
      <c r="F60" s="44"/>
    </row>
    <row r="61" spans="1:6" ht="129">
      <c r="A61" s="134"/>
      <c r="B61" s="45" t="str">
        <f>Synthèse!B75</f>
        <v>10.2</v>
      </c>
      <c r="C61" s="44" t="str">
        <f>Synthèse!C75</f>
        <v>Dans chaque page web, le contenu visible reste-t-il présent lorsque les feuilles de styles sont désactivées ?</v>
      </c>
      <c r="D61" s="45" t="s">
        <v>35</v>
      </c>
      <c r="E61" s="44" t="s">
        <v>332</v>
      </c>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29.5">
      <c r="A74" s="134" t="str">
        <f>Synthèse!A89</f>
        <v>Formulaires</v>
      </c>
      <c r="B74" s="12" t="str">
        <f>Synthèse!B89</f>
        <v>11.1</v>
      </c>
      <c r="C74" s="3" t="str">
        <f>Synthèse!C89</f>
        <v>Chaque champ de formulaire a-t-il une étiquette ?</v>
      </c>
      <c r="D74" s="12" t="s">
        <v>35</v>
      </c>
      <c r="E74" s="3" t="s">
        <v>335</v>
      </c>
      <c r="F74" s="3"/>
    </row>
    <row r="75" spans="1:6" ht="114">
      <c r="A75" s="134"/>
      <c r="B75" s="12" t="str">
        <f>Synthèse!B90</f>
        <v>11.2</v>
      </c>
      <c r="C75" s="3" t="str">
        <f>Synthèse!C90</f>
        <v>Chaque étiquette associée à un champ de formulaire est-elle pertinente (hors cas particuliers) ?</v>
      </c>
      <c r="D75" s="12" t="s">
        <v>36</v>
      </c>
      <c r="E75" s="3" t="s">
        <v>336</v>
      </c>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88" t="s">
        <v>337</v>
      </c>
      <c r="F77" s="3"/>
    </row>
    <row r="78" spans="1:6" ht="28.5">
      <c r="A78" s="134"/>
      <c r="B78" s="12" t="str">
        <f>Synthèse!B93</f>
        <v>11.5</v>
      </c>
      <c r="C78" s="3" t="str">
        <f>Synthèse!C93</f>
        <v>Dans chaque formulaire, les champs de même nature sont-ils regroupés, si nécessaire ?</v>
      </c>
      <c r="D78" s="12" t="s">
        <v>36</v>
      </c>
      <c r="E78" s="3"/>
      <c r="F78" s="3"/>
    </row>
    <row r="79" spans="1:6" ht="42.75">
      <c r="A79" s="134"/>
      <c r="B79" s="12" t="str">
        <f>Synthèse!B94</f>
        <v>11.6</v>
      </c>
      <c r="C79" s="3" t="str">
        <f>Synthèse!C94</f>
        <v>Dans chaque formulaire, chaque regroupement de champs de formulaire a-t-il une légende ?</v>
      </c>
      <c r="D79" s="12" t="s">
        <v>35</v>
      </c>
      <c r="E79" s="7" t="s">
        <v>426</v>
      </c>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57">
      <c r="A82" s="134"/>
      <c r="B82" s="12" t="str">
        <f>Synthèse!B97</f>
        <v>11.9</v>
      </c>
      <c r="C82" s="3" t="str">
        <f>Synthèse!C97</f>
        <v>Dans chaque formulaire, l’intitulé de chaque bouton est-il pertinent (hors cas particuliers) ?</v>
      </c>
      <c r="D82" s="12" t="s">
        <v>35</v>
      </c>
      <c r="E82" s="7" t="s">
        <v>338</v>
      </c>
      <c r="F82" s="7"/>
    </row>
    <row r="83" spans="1:6" ht="42.75">
      <c r="A83" s="134"/>
      <c r="B83" s="12" t="str">
        <f>Synthèse!B98</f>
        <v>11.10</v>
      </c>
      <c r="C83" s="3" t="str">
        <f>Synthèse!C98</f>
        <v>Dans chaque formulaire, le contrôle de saisie est-il utilisé de manière pertinente (hors cas particuliers) ?</v>
      </c>
      <c r="D83" s="12" t="s">
        <v>34</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99.75">
      <c r="A86" s="134"/>
      <c r="B86" s="12" t="str">
        <f>Synthèse!B101</f>
        <v>11.13</v>
      </c>
      <c r="C86" s="3" t="str">
        <f>Synthèse!C101</f>
        <v>La finalité d’un champ de saisie peut-elle être déduite pour faciliter le remplissage automatique des champs avec les données de l’utilisateur ?</v>
      </c>
      <c r="D86" s="12" t="s">
        <v>35</v>
      </c>
      <c r="E86" s="7" t="s">
        <v>339</v>
      </c>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69" priority="2" stopIfTrue="1" operator="equal">
      <formula>"C"</formula>
    </cfRule>
  </conditionalFormatting>
  <conditionalFormatting sqref="D4:D109">
    <cfRule type="cellIs" dxfId="68" priority="4" stopIfTrue="1" operator="equal">
      <formula>"NA"</formula>
    </cfRule>
  </conditionalFormatting>
  <conditionalFormatting sqref="D4:D109">
    <cfRule type="cellIs" dxfId="67" priority="1" stopIfTrue="1" operator="equal">
      <formula>"NCT"</formula>
    </cfRule>
    <cfRule type="cellIs" dxfId="66" priority="3" stopIfTrue="1" operator="equal">
      <formula>"NC"</formula>
    </cfRule>
  </conditionalFormatting>
  <conditionalFormatting sqref="D4:D109">
    <cfRule type="cellIs" dxfId="6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F54" sqref="F54"/>
      <selection pane="topRight" activeCell="F54" sqref="F54"/>
      <selection pane="bottomLeft" activeCell="F54" sqref="F54"/>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Échantillon!B11</f>
        <v>Aide et accessibilité</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Échantillon!C11</f>
        <v>https://agence.eau-loire-bretagne.fr/home/aide-et-accessibilite.html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33.4" customHeight="1">
      <c r="A14" s="134"/>
      <c r="B14" s="45" t="str">
        <f>Synthèse!B20</f>
        <v>2.2</v>
      </c>
      <c r="C14" s="44" t="str">
        <f>Synthèse!C20</f>
        <v>Pour chaque cadre ayant un titre de cadre, ce titre de cadre est-il pertinent ?</v>
      </c>
      <c r="D14" s="45" t="s">
        <v>36</v>
      </c>
      <c r="E14" s="44"/>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57">
      <c r="A54" s="134"/>
      <c r="B54" s="45" t="str">
        <f>Synthèse!B66</f>
        <v>8.9</v>
      </c>
      <c r="C54" s="44" t="str">
        <f>Synthèse!C66</f>
        <v>Dans chaque page web, les balises ne doivent pas être utilisées uniquement à des fins de présentation. Cette règle est-elle respectée ?</v>
      </c>
      <c r="D54" s="45" t="s">
        <v>35</v>
      </c>
      <c r="E54" s="44" t="s">
        <v>351</v>
      </c>
      <c r="F54" s="44"/>
    </row>
    <row r="55" spans="1:6" ht="28.5">
      <c r="A55" s="134"/>
      <c r="B55" s="45" t="str">
        <f>Synthèse!B67</f>
        <v>8.10</v>
      </c>
      <c r="C55" s="44" t="str">
        <f>Synthèse!C67</f>
        <v>Dans chaque page web, les changements du sens de lecture sont-ils signalés ?</v>
      </c>
      <c r="D55" s="45" t="s">
        <v>36</v>
      </c>
      <c r="E55" s="44"/>
      <c r="F55" s="44"/>
    </row>
    <row r="56" spans="1:6" ht="156.75">
      <c r="A56" s="134" t="str">
        <f>Synthèse!A69</f>
        <v>Structure</v>
      </c>
      <c r="B56" s="73" t="str">
        <f>Synthèse!B69</f>
        <v>9.1</v>
      </c>
      <c r="C56" s="48" t="str">
        <f>Synthèse!C69</f>
        <v>Dans chaque page web, l’information est-elle structurée par l’utilisation appropriée de titres ?</v>
      </c>
      <c r="D56" s="73" t="s">
        <v>35</v>
      </c>
      <c r="E56" s="48" t="s">
        <v>360</v>
      </c>
      <c r="F56" s="48"/>
    </row>
    <row r="57" spans="1:6" ht="42.75">
      <c r="A57" s="134"/>
      <c r="B57" s="73" t="str">
        <f>Synthèse!B70</f>
        <v>9.2</v>
      </c>
      <c r="C57" s="48" t="str">
        <f>Synthèse!C70</f>
        <v>Dans chaque page web, la structure du document est-elle cohérente (hors cas particuliers) ?</v>
      </c>
      <c r="D57" s="73" t="s">
        <v>36</v>
      </c>
      <c r="E57" s="48"/>
      <c r="F57" s="48"/>
    </row>
    <row r="58" spans="1:6" ht="42.75">
      <c r="A58" s="134"/>
      <c r="B58" s="73" t="str">
        <f>Synthèse!B71</f>
        <v>9.3</v>
      </c>
      <c r="C58" s="48" t="str">
        <f>Synthèse!C71</f>
        <v>Dans chaque page web, chaque liste est-elle correctement structurée ?</v>
      </c>
      <c r="D58" s="73" t="s">
        <v>35</v>
      </c>
      <c r="E58" s="48" t="s">
        <v>350</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64" priority="2" stopIfTrue="1" operator="equal">
      <formula>"C"</formula>
    </cfRule>
  </conditionalFormatting>
  <conditionalFormatting sqref="D4:D109">
    <cfRule type="cellIs" dxfId="63" priority="4" stopIfTrue="1" operator="equal">
      <formula>"NA"</formula>
    </cfRule>
  </conditionalFormatting>
  <conditionalFormatting sqref="D4:D109">
    <cfRule type="cellIs" dxfId="62" priority="1" stopIfTrue="1" operator="equal">
      <formula>"NCT"</formula>
    </cfRule>
    <cfRule type="cellIs" dxfId="61" priority="3" stopIfTrue="1" operator="equal">
      <formula>"NC"</formula>
    </cfRule>
  </conditionalFormatting>
  <conditionalFormatting sqref="D4:D109">
    <cfRule type="cellIs" dxfId="6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Échantillon!B12</f>
        <v>Résultats d’une recherche</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Échantillon!C12</f>
        <v>https://agence.eau-loire-bretagne.fr/home/resultat-de-recherche.html?jcrMethodToCall=get&amp;src_originSiteKey=agence&amp;src_terms%5B0%5D.term=aides&amp;src_terms%5B0%5D.applyFilter=true&amp;src_terms%5B0%5D.match=ALL_WORDS&amp;src_terms%5B0%5D.fields.siteContent=true&amp;src_terms%5B0%5D.fields.tags=true&amp;src_terms%5B0%5D.fields.files=true&amp;src_sites.values=-all-&amp;src_sitesForReferences.values=systemsite&amp;src_languages.values=fr</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34</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33.4" customHeight="1">
      <c r="A14" s="134"/>
      <c r="B14" s="45" t="str">
        <f>Synthèse!B20</f>
        <v>2.2</v>
      </c>
      <c r="C14" s="44" t="str">
        <f>Synthèse!C20</f>
        <v>Pour chaque cadre ayant un titre de cadre, ce titre de cadre est-il pertinent ?</v>
      </c>
      <c r="D14" s="45" t="s">
        <v>36</v>
      </c>
      <c r="E14" s="44"/>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57">
      <c r="A16" s="134"/>
      <c r="B16" s="12" t="str">
        <f>Synthèse!B23</f>
        <v>3.2</v>
      </c>
      <c r="C16" s="3" t="str">
        <f>Synthèse!C23</f>
        <v>Dans chaque page web, le contraste entre la couleur du texte et la couleur de son arrière-plan est-il suffisamment élevé (hors cas particuliers) ?</v>
      </c>
      <c r="D16" s="12" t="s">
        <v>35</v>
      </c>
      <c r="E16" s="7" t="s">
        <v>419</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35</v>
      </c>
      <c r="E17" s="7" t="s">
        <v>417</v>
      </c>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114">
      <c r="A51" s="134"/>
      <c r="B51" s="45" t="str">
        <f>Synthèse!B63</f>
        <v>8.6</v>
      </c>
      <c r="C51" s="44" t="str">
        <f>Synthèse!C63</f>
        <v>Pour chaque page web ayant un titre de page, ce titre est-il pertinent ?</v>
      </c>
      <c r="D51" s="45" t="s">
        <v>34</v>
      </c>
      <c r="E51" s="44" t="s">
        <v>362</v>
      </c>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57">
      <c r="A54" s="134"/>
      <c r="B54" s="45" t="str">
        <f>Synthèse!B66</f>
        <v>8.9</v>
      </c>
      <c r="C54" s="44" t="str">
        <f>Synthèse!C66</f>
        <v>Dans chaque page web, les balises ne doivent pas être utilisées uniquement à des fins de présentation. Cette règle est-elle respectée ?</v>
      </c>
      <c r="D54" s="45" t="s">
        <v>35</v>
      </c>
      <c r="E54" s="44" t="s">
        <v>368</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57">
      <c r="A57" s="134"/>
      <c r="B57" s="73" t="str">
        <f>Synthèse!B70</f>
        <v>9.2</v>
      </c>
      <c r="C57" s="48" t="str">
        <f>Synthèse!C70</f>
        <v>Dans chaque page web, la structure du document est-elle cohérente (hors cas particuliers) ?</v>
      </c>
      <c r="D57" s="73" t="s">
        <v>36</v>
      </c>
      <c r="E57" s="48" t="s">
        <v>367</v>
      </c>
      <c r="F57" s="48"/>
    </row>
    <row r="58" spans="1:6" ht="28.5">
      <c r="A58" s="134"/>
      <c r="B58" s="73" t="str">
        <f>Synthèse!B71</f>
        <v>9.3</v>
      </c>
      <c r="C58" s="48" t="str">
        <f>Synthèse!C71</f>
        <v>Dans chaque page web, chaque liste est-elle correctement structurée ?</v>
      </c>
      <c r="D58" s="73" t="s">
        <v>34</v>
      </c>
      <c r="E58" s="48"/>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71.25">
      <c r="A66" s="134"/>
      <c r="B66" s="45" t="str">
        <f>Synthèse!B80</f>
        <v>10.7</v>
      </c>
      <c r="C66" s="44" t="str">
        <f>Synthèse!C80</f>
        <v>Dans chaque page web, pour chaque élément recevant le focus, la prise de focus est-elle visible ?</v>
      </c>
      <c r="D66" s="45" t="s">
        <v>35</v>
      </c>
      <c r="E66" s="44" t="s">
        <v>369</v>
      </c>
      <c r="F66" s="44"/>
    </row>
    <row r="67" spans="1:6" ht="42.75">
      <c r="A67" s="134"/>
      <c r="B67" s="45" t="str">
        <f>Synthèse!B81</f>
        <v>10.8</v>
      </c>
      <c r="C67" s="44" t="str">
        <f>Synthèse!C81</f>
        <v>Pour chaque page web, les contenus cachés ont-ils vocation à être ignorés par les technologies d’assistance ?</v>
      </c>
      <c r="D67" s="45" t="s">
        <v>34</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34</v>
      </c>
      <c r="E74" s="3"/>
      <c r="F74" s="3"/>
    </row>
    <row r="75" spans="1:6" ht="342">
      <c r="A75" s="134"/>
      <c r="B75" s="12" t="str">
        <f>Synthèse!B90</f>
        <v>11.2</v>
      </c>
      <c r="C75" s="3" t="str">
        <f>Synthèse!C90</f>
        <v>Chaque étiquette associée à un champ de formulaire est-elle pertinente (hors cas particuliers) ?</v>
      </c>
      <c r="D75" s="12" t="s">
        <v>35</v>
      </c>
      <c r="E75" s="3" t="s">
        <v>370</v>
      </c>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34</v>
      </c>
      <c r="E76" s="3"/>
      <c r="F76" s="3"/>
    </row>
    <row r="77" spans="1:6" ht="42.75">
      <c r="A77" s="134"/>
      <c r="B77" s="12" t="str">
        <f>Synthèse!B92</f>
        <v>11.4</v>
      </c>
      <c r="C77" s="3" t="str">
        <f>Synthèse!C92</f>
        <v>Dans chaque formulaire, chaque étiquette de champ et son champ associé sont-ils accolés (hors cas particuliers) ?</v>
      </c>
      <c r="D77" s="12" t="s">
        <v>34</v>
      </c>
      <c r="E77" s="3"/>
      <c r="F77" s="3"/>
    </row>
    <row r="78" spans="1:6" ht="28.5">
      <c r="A78" s="134"/>
      <c r="B78" s="12" t="str">
        <f>Synthèse!B93</f>
        <v>11.5</v>
      </c>
      <c r="C78" s="3" t="str">
        <f>Synthèse!C93</f>
        <v>Dans chaque formulaire, les champs de même nature sont-ils regroupés, si nécessaire ?</v>
      </c>
      <c r="D78" s="12" t="s">
        <v>34</v>
      </c>
      <c r="E78" s="3"/>
      <c r="F78" s="3"/>
    </row>
    <row r="79" spans="1:6" ht="28.5">
      <c r="A79" s="134"/>
      <c r="B79" s="12" t="str">
        <f>Synthèse!B94</f>
        <v>11.6</v>
      </c>
      <c r="C79" s="3" t="str">
        <f>Synthèse!C94</f>
        <v>Dans chaque formulaire, chaque regroupement de champs de formulaire a-t-il une légende ?</v>
      </c>
      <c r="D79" s="12" t="s">
        <v>34</v>
      </c>
      <c r="E79" s="7"/>
      <c r="F79" s="7"/>
    </row>
    <row r="80" spans="1:6" ht="360">
      <c r="A80" s="134"/>
      <c r="B80" s="12" t="str">
        <f>Synthèse!B95</f>
        <v>11.7</v>
      </c>
      <c r="C80" s="3" t="str">
        <f>Synthèse!C95</f>
        <v>Dans chaque formulaire, chaque légende associée à un regroupement de champs de même nature est-elle pertinente ?</v>
      </c>
      <c r="D80" s="12" t="s">
        <v>34</v>
      </c>
      <c r="E80" s="7" t="s">
        <v>371</v>
      </c>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85.5">
      <c r="A82" s="134"/>
      <c r="B82" s="12" t="str">
        <f>Synthèse!B97</f>
        <v>11.9</v>
      </c>
      <c r="C82" s="3" t="str">
        <f>Synthèse!C97</f>
        <v>Dans chaque formulaire, l’intitulé de chaque bouton est-il pertinent (hors cas particuliers) ?</v>
      </c>
      <c r="D82" s="12" t="s">
        <v>35</v>
      </c>
      <c r="E82" s="7" t="s">
        <v>376</v>
      </c>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34</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59" priority="2" stopIfTrue="1" operator="equal">
      <formula>"C"</formula>
    </cfRule>
  </conditionalFormatting>
  <conditionalFormatting sqref="D4:D109">
    <cfRule type="cellIs" dxfId="58" priority="4" stopIfTrue="1" operator="equal">
      <formula>"NA"</formula>
    </cfRule>
  </conditionalFormatting>
  <conditionalFormatting sqref="D4:D109">
    <cfRule type="cellIs" dxfId="57" priority="1" stopIfTrue="1" operator="equal">
      <formula>"NCT"</formula>
    </cfRule>
    <cfRule type="cellIs" dxfId="56" priority="3" stopIfTrue="1" operator="equal">
      <formula>"NC"</formula>
    </cfRule>
  </conditionalFormatting>
  <conditionalFormatting sqref="D4:D109">
    <cfRule type="cellIs" dxfId="5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Échantillon!B13</f>
        <v>Crédits et informations légales</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Échantillon!C13</f>
        <v>https://agence.eau-loire-bretagne.fr/home/credits-et-infos-legales.html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33.4" customHeight="1">
      <c r="A14" s="134"/>
      <c r="B14" s="45" t="str">
        <f>Synthèse!B20</f>
        <v>2.2</v>
      </c>
      <c r="C14" s="44" t="str">
        <f>Synthèse!C20</f>
        <v>Pour chaque cadre ayant un titre de cadre, ce titre de cadre est-il pertinent ?</v>
      </c>
      <c r="D14" s="45" t="s">
        <v>36</v>
      </c>
      <c r="E14" s="44"/>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85.5">
      <c r="A54" s="134"/>
      <c r="B54" s="45" t="str">
        <f>Synthèse!B66</f>
        <v>8.9</v>
      </c>
      <c r="C54" s="44" t="str">
        <f>Synthèse!C66</f>
        <v>Dans chaque page web, les balises ne doivent pas être utilisées uniquement à des fins de présentation. Cette règle est-elle respectée ?</v>
      </c>
      <c r="D54" s="45" t="s">
        <v>35</v>
      </c>
      <c r="E54" s="44" t="s">
        <v>358</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c r="F57" s="48"/>
    </row>
    <row r="58" spans="1:6" ht="42.75">
      <c r="A58" s="134"/>
      <c r="B58" s="73" t="str">
        <f>Synthèse!B71</f>
        <v>9.3</v>
      </c>
      <c r="C58" s="48" t="str">
        <f>Synthèse!C71</f>
        <v>Dans chaque page web, chaque liste est-elle correctement structurée ?</v>
      </c>
      <c r="D58" s="73" t="s">
        <v>35</v>
      </c>
      <c r="E58" s="48" t="s">
        <v>357</v>
      </c>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54" priority="2" stopIfTrue="1" operator="equal">
      <formula>"C"</formula>
    </cfRule>
  </conditionalFormatting>
  <conditionalFormatting sqref="D4:D109">
    <cfRule type="cellIs" dxfId="53" priority="4" stopIfTrue="1" operator="equal">
      <formula>"NA"</formula>
    </cfRule>
  </conditionalFormatting>
  <conditionalFormatting sqref="D4:D109">
    <cfRule type="cellIs" dxfId="52" priority="1" stopIfTrue="1" operator="equal">
      <formula>"NCT"</formula>
    </cfRule>
    <cfRule type="cellIs" dxfId="51" priority="3" stopIfTrue="1" operator="equal">
      <formula>"NC"</formula>
    </cfRule>
  </conditionalFormatting>
  <conditionalFormatting sqref="D4:D109">
    <cfRule type="cellIs" dxfId="5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Échantillon!B14</f>
        <v>Plan du site</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Échantillon!C14</f>
        <v>https://agence.eau-loire-bretagne.fr/home/plan-de-site.html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36</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33.4" customHeight="1">
      <c r="A14" s="134"/>
      <c r="B14" s="45" t="str">
        <f>Synthèse!B20</f>
        <v>2.2</v>
      </c>
      <c r="C14" s="44" t="str">
        <f>Synthèse!C20</f>
        <v>Pour chaque cadre ayant un titre de cadre, ce titre de cadre est-il pertinent ?</v>
      </c>
      <c r="D14" s="45" t="s">
        <v>36</v>
      </c>
      <c r="E14" s="44"/>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57">
      <c r="A16" s="134"/>
      <c r="B16" s="12" t="str">
        <f>Synthèse!B23</f>
        <v>3.2</v>
      </c>
      <c r="C16" s="3" t="str">
        <f>Synthèse!C23</f>
        <v>Dans chaque page web, le contraste entre la couleur du texte et la couleur de son arrière-plan est-il suffisamment élevé (hors cas particuliers) ?</v>
      </c>
      <c r="D16" s="12" t="s">
        <v>35</v>
      </c>
      <c r="E16" s="7" t="s">
        <v>418</v>
      </c>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28.5">
      <c r="A41" s="134" t="str">
        <f>Synthèse!A52</f>
        <v>Scripts</v>
      </c>
      <c r="B41" s="12" t="str">
        <f>Synthèse!B52</f>
        <v>7.1</v>
      </c>
      <c r="C41" s="3" t="str">
        <f>Synthèse!C52</f>
        <v>Chaque script est-il, si nécessaire, compatible avec les technologies d’assistance ?</v>
      </c>
      <c r="D41" s="12" t="s">
        <v>36</v>
      </c>
      <c r="E41" s="7"/>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42.75">
      <c r="A54" s="134"/>
      <c r="B54" s="45" t="str">
        <f>Synthèse!B66</f>
        <v>8.9</v>
      </c>
      <c r="C54" s="44" t="str">
        <f>Synthèse!C66</f>
        <v>Dans chaque page web, les balises ne doivent pas être utilisées uniquement à des fins de présentation. Cette règle est-elle respectée ?</v>
      </c>
      <c r="D54" s="45" t="s">
        <v>34</v>
      </c>
      <c r="E54" s="44"/>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34</v>
      </c>
      <c r="E56" s="48"/>
      <c r="F56" s="48"/>
    </row>
    <row r="57" spans="1:6" ht="42.75">
      <c r="A57" s="134"/>
      <c r="B57" s="73" t="str">
        <f>Synthèse!B70</f>
        <v>9.2</v>
      </c>
      <c r="C57" s="48" t="str">
        <f>Synthèse!C70</f>
        <v>Dans chaque page web, la structure du document est-elle cohérente (hors cas particuliers) ?</v>
      </c>
      <c r="D57" s="73" t="s">
        <v>36</v>
      </c>
      <c r="E57" s="48"/>
      <c r="F57" s="48"/>
    </row>
    <row r="58" spans="1:6" ht="28.5">
      <c r="A58" s="134"/>
      <c r="B58" s="73" t="str">
        <f>Synthèse!B71</f>
        <v>9.3</v>
      </c>
      <c r="C58" s="48" t="str">
        <f>Synthèse!C71</f>
        <v>Dans chaque page web, chaque liste est-elle correctement structurée ?</v>
      </c>
      <c r="D58" s="73" t="s">
        <v>34</v>
      </c>
      <c r="E58" s="48"/>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34</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49" priority="2" stopIfTrue="1" operator="equal">
      <formula>"C"</formula>
    </cfRule>
  </conditionalFormatting>
  <conditionalFormatting sqref="D4:D109">
    <cfRule type="cellIs" dxfId="48" priority="4" stopIfTrue="1" operator="equal">
      <formula>"NA"</formula>
    </cfRule>
  </conditionalFormatting>
  <conditionalFormatting sqref="D4:D109">
    <cfRule type="cellIs" dxfId="47" priority="1" stopIfTrue="1" operator="equal">
      <formula>"NCT"</formula>
    </cfRule>
    <cfRule type="cellIs" dxfId="46" priority="3" stopIfTrue="1" operator="equal">
      <formula>"NC"</formula>
    </cfRule>
  </conditionalFormatting>
  <conditionalFormatting sqref="D4:D109">
    <cfRule type="cellIs" dxfId="45"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109"/>
  <sheetViews>
    <sheetView zoomScale="85" zoomScaleNormal="85" workbookViewId="0">
      <pane xSplit="4" ySplit="3" topLeftCell="E4" activePane="bottomRight" state="frozen"/>
      <selection activeCell="E17" sqref="E17"/>
      <selection pane="topRight" activeCell="E17" sqref="E17"/>
      <selection pane="bottomLeft" activeCell="E17" sqref="E17"/>
      <selection pane="bottomRight"/>
    </sheetView>
  </sheetViews>
  <sheetFormatPr baseColWidth="10" defaultColWidth="10.77734375" defaultRowHeight="14.25"/>
  <cols>
    <col min="1" max="1" width="3.77734375" style="1" customWidth="1"/>
    <col min="2" max="2" width="5.33203125" style="16" customWidth="1"/>
    <col min="3" max="3" width="35.77734375" style="11" customWidth="1"/>
    <col min="4" max="4" width="6.44140625" style="16" customWidth="1"/>
    <col min="5" max="5" width="80.77734375" style="11" customWidth="1"/>
    <col min="6" max="6" width="33.77734375" style="11" customWidth="1"/>
    <col min="7" max="1016" width="14.21875" style="11" customWidth="1"/>
    <col min="1017" max="1023" width="10.77734375" style="1" customWidth="1"/>
    <col min="1024" max="16384" width="10.77734375" style="1"/>
  </cols>
  <sheetData>
    <row r="1" spans="1:1016" s="13" customFormat="1" ht="15">
      <c r="A1" s="22" t="str">
        <f>Échantillon!B15</f>
        <v>Tous les évènements</v>
      </c>
      <c r="B1" s="22"/>
      <c r="C1" s="23"/>
      <c r="D1" s="29"/>
      <c r="E1" s="22"/>
      <c r="F1" s="22"/>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row>
    <row r="2" spans="1:1016" s="13" customFormat="1">
      <c r="A2" s="24" t="str">
        <f>Échantillon!C15</f>
        <v>https://agence.eau-loire-bretagne.fr/home/evenements/agenda/tous-les-evenements.html</v>
      </c>
      <c r="B2" s="24"/>
      <c r="C2" s="25"/>
      <c r="D2" s="30"/>
      <c r="E2" s="24"/>
      <c r="F2" s="24"/>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row>
    <row r="3" spans="1:1016" ht="15">
      <c r="A3" s="26"/>
      <c r="B3" s="27" t="s">
        <v>253</v>
      </c>
      <c r="C3" s="27" t="s">
        <v>255</v>
      </c>
      <c r="D3" s="27" t="s">
        <v>256</v>
      </c>
      <c r="E3" s="27" t="s">
        <v>254</v>
      </c>
      <c r="F3" s="27" t="s">
        <v>4</v>
      </c>
    </row>
    <row r="4" spans="1:1016" ht="28.5">
      <c r="A4" s="135" t="str">
        <f>Synthèse!A9</f>
        <v>Images</v>
      </c>
      <c r="B4" s="12" t="str">
        <f>Synthèse!B9</f>
        <v>1.1</v>
      </c>
      <c r="C4" s="3" t="str">
        <f>Synthèse!C9</f>
        <v>Chaque image porteuse d’information a-t-elle une alternative textuelle ?</v>
      </c>
      <c r="D4" s="12" t="s">
        <v>36</v>
      </c>
      <c r="E4" s="3"/>
      <c r="F4" s="3"/>
      <c r="G4" s="1"/>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row>
    <row r="5" spans="1:1016" ht="42.75">
      <c r="A5" s="119"/>
      <c r="B5" s="12" t="str">
        <f>Synthèse!B10</f>
        <v>1.2</v>
      </c>
      <c r="C5" s="3" t="str">
        <f>Synthèse!C10</f>
        <v>Chaque image de décoration est-elle correctement ignorée par les technologies d’assistance ?</v>
      </c>
      <c r="D5" s="12" t="s">
        <v>34</v>
      </c>
      <c r="E5" s="3"/>
      <c r="F5" s="3"/>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14"/>
      <c r="KE5" s="14"/>
      <c r="KF5" s="14"/>
      <c r="KG5" s="14"/>
      <c r="KH5" s="14"/>
      <c r="KI5" s="14"/>
      <c r="KJ5" s="14"/>
      <c r="KK5" s="14"/>
      <c r="KL5" s="14"/>
      <c r="KM5" s="14"/>
      <c r="KN5" s="14"/>
      <c r="KO5" s="14"/>
      <c r="KP5" s="14"/>
      <c r="KQ5" s="14"/>
      <c r="KR5" s="14"/>
      <c r="KS5" s="14"/>
      <c r="KT5" s="14"/>
      <c r="KU5" s="14"/>
      <c r="KV5" s="14"/>
      <c r="KW5" s="14"/>
      <c r="KX5" s="14"/>
      <c r="KY5" s="14"/>
      <c r="KZ5" s="14"/>
      <c r="LA5" s="14"/>
      <c r="LB5" s="14"/>
      <c r="LC5" s="14"/>
      <c r="LD5" s="14"/>
      <c r="LE5" s="14"/>
      <c r="LF5" s="14"/>
      <c r="LG5" s="14"/>
      <c r="LH5" s="14"/>
      <c r="LI5" s="14"/>
      <c r="LJ5" s="14"/>
      <c r="LK5" s="14"/>
      <c r="LL5" s="14"/>
      <c r="LM5" s="14"/>
      <c r="LN5" s="14"/>
      <c r="LO5" s="14"/>
      <c r="LP5" s="14"/>
      <c r="LQ5" s="14"/>
      <c r="LR5" s="14"/>
      <c r="LS5" s="14"/>
      <c r="LT5" s="14"/>
      <c r="LU5" s="14"/>
      <c r="LV5" s="14"/>
      <c r="LW5" s="14"/>
      <c r="LX5" s="14"/>
      <c r="LY5" s="14"/>
      <c r="LZ5" s="14"/>
      <c r="MA5" s="14"/>
      <c r="MB5" s="14"/>
      <c r="MC5" s="14"/>
      <c r="MD5" s="14"/>
      <c r="ME5" s="14"/>
      <c r="MF5" s="14"/>
      <c r="MG5" s="14"/>
      <c r="MH5" s="14"/>
      <c r="MI5" s="14"/>
      <c r="MJ5" s="14"/>
      <c r="MK5" s="14"/>
      <c r="ML5" s="14"/>
      <c r="MM5" s="14"/>
      <c r="MN5" s="14"/>
      <c r="MO5" s="14"/>
      <c r="MP5" s="14"/>
      <c r="MQ5" s="14"/>
      <c r="MR5" s="14"/>
      <c r="MS5" s="14"/>
      <c r="MT5" s="14"/>
      <c r="MU5" s="14"/>
      <c r="MV5" s="14"/>
      <c r="MW5" s="14"/>
      <c r="MX5" s="14"/>
      <c r="MY5" s="14"/>
      <c r="MZ5" s="14"/>
      <c r="NA5" s="14"/>
      <c r="NB5" s="14"/>
      <c r="NC5" s="14"/>
      <c r="ND5" s="14"/>
      <c r="NE5" s="14"/>
      <c r="NF5" s="14"/>
      <c r="NG5" s="14"/>
      <c r="NH5" s="14"/>
      <c r="NI5" s="14"/>
      <c r="NJ5" s="14"/>
      <c r="NK5" s="14"/>
      <c r="NL5" s="14"/>
      <c r="NM5" s="14"/>
      <c r="NN5" s="14"/>
      <c r="NO5" s="14"/>
      <c r="NP5" s="14"/>
      <c r="NQ5" s="14"/>
      <c r="NR5" s="14"/>
      <c r="NS5" s="14"/>
      <c r="NT5" s="14"/>
      <c r="NU5" s="14"/>
      <c r="NV5" s="14"/>
      <c r="NW5" s="14"/>
      <c r="NX5" s="14"/>
      <c r="NY5" s="14"/>
      <c r="NZ5" s="14"/>
      <c r="OA5" s="14"/>
      <c r="OB5" s="14"/>
      <c r="OC5" s="14"/>
      <c r="OD5" s="14"/>
      <c r="OE5" s="14"/>
      <c r="OF5" s="14"/>
      <c r="OG5" s="14"/>
      <c r="OH5" s="14"/>
      <c r="OI5" s="14"/>
      <c r="OJ5" s="14"/>
      <c r="OK5" s="14"/>
      <c r="OL5" s="14"/>
      <c r="OM5" s="14"/>
      <c r="ON5" s="14"/>
      <c r="OO5" s="14"/>
      <c r="OP5" s="14"/>
      <c r="OQ5" s="14"/>
      <c r="OR5" s="14"/>
      <c r="OS5" s="14"/>
      <c r="OT5" s="14"/>
      <c r="OU5" s="14"/>
      <c r="OV5" s="14"/>
      <c r="OW5" s="14"/>
      <c r="OX5" s="14"/>
      <c r="OY5" s="14"/>
      <c r="OZ5" s="14"/>
      <c r="PA5" s="14"/>
      <c r="PB5" s="14"/>
      <c r="PC5" s="14"/>
      <c r="PD5" s="14"/>
      <c r="PE5" s="14"/>
      <c r="PF5" s="14"/>
      <c r="PG5" s="14"/>
      <c r="PH5" s="14"/>
      <c r="PI5" s="14"/>
      <c r="PJ5" s="14"/>
      <c r="PK5" s="14"/>
      <c r="PL5" s="14"/>
      <c r="PM5" s="14"/>
      <c r="PN5" s="14"/>
      <c r="PO5" s="14"/>
      <c r="PP5" s="14"/>
      <c r="PQ5" s="14"/>
      <c r="PR5" s="14"/>
      <c r="PS5" s="14"/>
      <c r="PT5" s="14"/>
      <c r="PU5" s="14"/>
      <c r="PV5" s="14"/>
      <c r="PW5" s="14"/>
      <c r="PX5" s="14"/>
      <c r="PY5" s="14"/>
      <c r="PZ5" s="14"/>
      <c r="QA5" s="14"/>
      <c r="QB5" s="14"/>
      <c r="QC5" s="14"/>
      <c r="QD5" s="14"/>
      <c r="QE5" s="14"/>
      <c r="QF5" s="14"/>
      <c r="QG5" s="14"/>
      <c r="QH5" s="14"/>
      <c r="QI5" s="14"/>
      <c r="QJ5" s="14"/>
      <c r="QK5" s="14"/>
      <c r="QL5" s="14"/>
      <c r="QM5" s="14"/>
      <c r="QN5" s="14"/>
      <c r="QO5" s="14"/>
      <c r="QP5" s="14"/>
      <c r="QQ5" s="14"/>
      <c r="QR5" s="14"/>
      <c r="QS5" s="14"/>
      <c r="QT5" s="14"/>
      <c r="QU5" s="14"/>
      <c r="QV5" s="14"/>
      <c r="QW5" s="14"/>
      <c r="QX5" s="14"/>
      <c r="QY5" s="14"/>
      <c r="QZ5" s="14"/>
      <c r="RA5" s="14"/>
      <c r="RB5" s="14"/>
      <c r="RC5" s="14"/>
      <c r="RD5" s="14"/>
      <c r="RE5" s="14"/>
      <c r="RF5" s="14"/>
      <c r="RG5" s="14"/>
      <c r="RH5" s="14"/>
      <c r="RI5" s="14"/>
      <c r="RJ5" s="14"/>
      <c r="RK5" s="14"/>
      <c r="RL5" s="14"/>
      <c r="RM5" s="14"/>
      <c r="RN5" s="14"/>
      <c r="RO5" s="14"/>
      <c r="RP5" s="14"/>
      <c r="RQ5" s="14"/>
      <c r="RR5" s="14"/>
      <c r="RS5" s="14"/>
      <c r="RT5" s="14"/>
      <c r="RU5" s="14"/>
      <c r="RV5" s="14"/>
      <c r="RW5" s="14"/>
      <c r="RX5" s="14"/>
      <c r="RY5" s="14"/>
      <c r="RZ5" s="14"/>
      <c r="SA5" s="14"/>
      <c r="SB5" s="14"/>
      <c r="SC5" s="14"/>
      <c r="SD5" s="14"/>
      <c r="SE5" s="14"/>
      <c r="SF5" s="14"/>
      <c r="SG5" s="14"/>
      <c r="SH5" s="14"/>
      <c r="SI5" s="14"/>
      <c r="SJ5" s="14"/>
      <c r="SK5" s="14"/>
      <c r="SL5" s="14"/>
      <c r="SM5" s="14"/>
      <c r="SN5" s="14"/>
      <c r="SO5" s="14"/>
      <c r="SP5" s="14"/>
      <c r="SQ5" s="14"/>
      <c r="SR5" s="14"/>
      <c r="SS5" s="14"/>
      <c r="ST5" s="14"/>
      <c r="SU5" s="14"/>
      <c r="SV5" s="14"/>
      <c r="SW5" s="14"/>
      <c r="SX5" s="14"/>
      <c r="SY5" s="14"/>
      <c r="SZ5" s="14"/>
      <c r="TA5" s="14"/>
      <c r="TB5" s="14"/>
      <c r="TC5" s="14"/>
      <c r="TD5" s="14"/>
      <c r="TE5" s="14"/>
      <c r="TF5" s="14"/>
      <c r="TG5" s="14"/>
      <c r="TH5" s="14"/>
      <c r="TI5" s="14"/>
      <c r="TJ5" s="14"/>
      <c r="TK5" s="14"/>
      <c r="TL5" s="14"/>
      <c r="TM5" s="14"/>
      <c r="TN5" s="14"/>
      <c r="TO5" s="14"/>
      <c r="TP5" s="14"/>
      <c r="TQ5" s="14"/>
      <c r="TR5" s="14"/>
      <c r="TS5" s="14"/>
      <c r="TT5" s="14"/>
      <c r="TU5" s="14"/>
      <c r="TV5" s="14"/>
      <c r="TW5" s="14"/>
      <c r="TX5" s="14"/>
      <c r="TY5" s="14"/>
      <c r="TZ5" s="14"/>
      <c r="UA5" s="14"/>
      <c r="UB5" s="14"/>
      <c r="UC5" s="14"/>
      <c r="UD5" s="14"/>
      <c r="UE5" s="14"/>
      <c r="UF5" s="14"/>
      <c r="UG5" s="14"/>
      <c r="UH5" s="14"/>
      <c r="UI5" s="14"/>
      <c r="UJ5" s="14"/>
      <c r="UK5" s="14"/>
      <c r="UL5" s="14"/>
      <c r="UM5" s="14"/>
      <c r="UN5" s="14"/>
      <c r="UO5" s="14"/>
      <c r="UP5" s="14"/>
      <c r="UQ5" s="14"/>
      <c r="UR5" s="14"/>
      <c r="US5" s="14"/>
      <c r="UT5" s="14"/>
      <c r="UU5" s="14"/>
      <c r="UV5" s="14"/>
      <c r="UW5" s="14"/>
      <c r="UX5" s="14"/>
      <c r="UY5" s="14"/>
      <c r="UZ5" s="14"/>
      <c r="VA5" s="14"/>
      <c r="VB5" s="14"/>
      <c r="VC5" s="14"/>
      <c r="VD5" s="14"/>
      <c r="VE5" s="14"/>
      <c r="VF5" s="14"/>
      <c r="VG5" s="14"/>
      <c r="VH5" s="14"/>
      <c r="VI5" s="14"/>
      <c r="VJ5" s="14"/>
      <c r="VK5" s="14"/>
      <c r="VL5" s="14"/>
      <c r="VM5" s="14"/>
      <c r="VN5" s="14"/>
      <c r="VO5" s="14"/>
      <c r="VP5" s="14"/>
      <c r="VQ5" s="14"/>
      <c r="VR5" s="14"/>
      <c r="VS5" s="14"/>
      <c r="VT5" s="14"/>
      <c r="VU5" s="14"/>
      <c r="VV5" s="14"/>
      <c r="VW5" s="14"/>
      <c r="VX5" s="14"/>
      <c r="VY5" s="14"/>
      <c r="VZ5" s="14"/>
      <c r="WA5" s="14"/>
      <c r="WB5" s="14"/>
      <c r="WC5" s="14"/>
      <c r="WD5" s="14"/>
      <c r="WE5" s="14"/>
      <c r="WF5" s="14"/>
      <c r="WG5" s="14"/>
      <c r="WH5" s="14"/>
      <c r="WI5" s="14"/>
      <c r="WJ5" s="14"/>
      <c r="WK5" s="14"/>
      <c r="WL5" s="14"/>
      <c r="WM5" s="14"/>
      <c r="WN5" s="14"/>
      <c r="WO5" s="14"/>
      <c r="WP5" s="14"/>
      <c r="WQ5" s="14"/>
      <c r="WR5" s="14"/>
      <c r="WS5" s="14"/>
      <c r="WT5" s="14"/>
      <c r="WU5" s="14"/>
      <c r="WV5" s="14"/>
      <c r="WW5" s="14"/>
      <c r="WX5" s="14"/>
      <c r="WY5" s="14"/>
      <c r="WZ5" s="14"/>
      <c r="XA5" s="14"/>
      <c r="XB5" s="14"/>
      <c r="XC5" s="14"/>
      <c r="XD5" s="14"/>
      <c r="XE5" s="14"/>
      <c r="XF5" s="14"/>
      <c r="XG5" s="14"/>
      <c r="XH5" s="14"/>
      <c r="XI5" s="14"/>
      <c r="XJ5" s="14"/>
      <c r="XK5" s="14"/>
      <c r="XL5" s="14"/>
      <c r="XM5" s="14"/>
      <c r="XN5" s="14"/>
      <c r="XO5" s="14"/>
      <c r="XP5" s="14"/>
      <c r="XQ5" s="14"/>
      <c r="XR5" s="14"/>
      <c r="XS5" s="14"/>
      <c r="XT5" s="14"/>
      <c r="XU5" s="14"/>
      <c r="XV5" s="14"/>
      <c r="XW5" s="14"/>
      <c r="XX5" s="14"/>
      <c r="XY5" s="14"/>
      <c r="XZ5" s="14"/>
      <c r="YA5" s="14"/>
      <c r="YB5" s="14"/>
      <c r="YC5" s="14"/>
      <c r="YD5" s="14"/>
      <c r="YE5" s="14"/>
      <c r="YF5" s="14"/>
      <c r="YG5" s="14"/>
      <c r="YH5" s="14"/>
      <c r="YI5" s="14"/>
      <c r="YJ5" s="14"/>
      <c r="YK5" s="14"/>
      <c r="YL5" s="14"/>
      <c r="YM5" s="14"/>
      <c r="YN5" s="14"/>
      <c r="YO5" s="14"/>
      <c r="YP5" s="14"/>
      <c r="YQ5" s="14"/>
      <c r="YR5" s="14"/>
      <c r="YS5" s="14"/>
      <c r="YT5" s="14"/>
      <c r="YU5" s="14"/>
      <c r="YV5" s="14"/>
      <c r="YW5" s="14"/>
      <c r="YX5" s="14"/>
      <c r="YY5" s="14"/>
      <c r="YZ5" s="14"/>
      <c r="ZA5" s="14"/>
      <c r="ZB5" s="14"/>
      <c r="ZC5" s="14"/>
      <c r="ZD5" s="14"/>
      <c r="ZE5" s="14"/>
      <c r="ZF5" s="14"/>
      <c r="ZG5" s="14"/>
      <c r="ZH5" s="14"/>
      <c r="ZI5" s="14"/>
      <c r="ZJ5" s="14"/>
      <c r="ZK5" s="14"/>
      <c r="ZL5" s="14"/>
      <c r="ZM5" s="14"/>
      <c r="ZN5" s="14"/>
      <c r="ZO5" s="14"/>
      <c r="ZP5" s="14"/>
      <c r="ZQ5" s="14"/>
      <c r="ZR5" s="14"/>
      <c r="ZS5" s="14"/>
      <c r="ZT5" s="14"/>
      <c r="ZU5" s="14"/>
      <c r="ZV5" s="14"/>
      <c r="ZW5" s="14"/>
      <c r="ZX5" s="14"/>
      <c r="ZY5" s="14"/>
      <c r="ZZ5" s="14"/>
      <c r="AAA5" s="14"/>
      <c r="AAB5" s="14"/>
      <c r="AAC5" s="14"/>
      <c r="AAD5" s="14"/>
      <c r="AAE5" s="14"/>
      <c r="AAF5" s="14"/>
      <c r="AAG5" s="14"/>
      <c r="AAH5" s="14"/>
      <c r="AAI5" s="14"/>
      <c r="AAJ5" s="14"/>
      <c r="AAK5" s="14"/>
      <c r="AAL5" s="14"/>
      <c r="AAM5" s="14"/>
      <c r="AAN5" s="14"/>
      <c r="AAO5" s="14"/>
      <c r="AAP5" s="14"/>
      <c r="AAQ5" s="14"/>
      <c r="AAR5" s="14"/>
      <c r="AAS5" s="14"/>
      <c r="AAT5" s="14"/>
      <c r="AAU5" s="14"/>
      <c r="AAV5" s="14"/>
      <c r="AAW5" s="14"/>
      <c r="AAX5" s="14"/>
      <c r="AAY5" s="14"/>
      <c r="AAZ5" s="14"/>
      <c r="ABA5" s="14"/>
      <c r="ABB5" s="14"/>
      <c r="ABC5" s="14"/>
      <c r="ABD5" s="14"/>
      <c r="ABE5" s="14"/>
      <c r="ABF5" s="14"/>
      <c r="ABG5" s="14"/>
      <c r="ABH5" s="14"/>
      <c r="ABI5" s="14"/>
      <c r="ABJ5" s="14"/>
      <c r="ABK5" s="14"/>
      <c r="ABL5" s="14"/>
      <c r="ABM5" s="14"/>
      <c r="ABN5" s="14"/>
      <c r="ABO5" s="14"/>
      <c r="ABP5" s="14"/>
      <c r="ABQ5" s="14"/>
      <c r="ABR5" s="14"/>
      <c r="ABS5" s="14"/>
      <c r="ABT5" s="14"/>
      <c r="ABU5" s="14"/>
      <c r="ABV5" s="14"/>
      <c r="ABW5" s="14"/>
      <c r="ABX5" s="14"/>
      <c r="ABY5" s="14"/>
      <c r="ABZ5" s="14"/>
      <c r="ACA5" s="14"/>
      <c r="ACB5" s="14"/>
      <c r="ACC5" s="14"/>
      <c r="ACD5" s="14"/>
      <c r="ACE5" s="14"/>
      <c r="ACF5" s="14"/>
      <c r="ACG5" s="14"/>
      <c r="ACH5" s="14"/>
      <c r="ACI5" s="14"/>
      <c r="ACJ5" s="14"/>
      <c r="ACK5" s="14"/>
      <c r="ACL5" s="14"/>
      <c r="ACM5" s="14"/>
      <c r="ACN5" s="14"/>
      <c r="ACO5" s="14"/>
      <c r="ACP5" s="14"/>
      <c r="ACQ5" s="14"/>
      <c r="ACR5" s="14"/>
      <c r="ACS5" s="14"/>
      <c r="ACT5" s="14"/>
      <c r="ACU5" s="14"/>
      <c r="ACV5" s="14"/>
      <c r="ACW5" s="14"/>
      <c r="ACX5" s="14"/>
      <c r="ACY5" s="14"/>
      <c r="ACZ5" s="14"/>
      <c r="ADA5" s="14"/>
      <c r="ADB5" s="14"/>
      <c r="ADC5" s="14"/>
      <c r="ADD5" s="14"/>
      <c r="ADE5" s="14"/>
      <c r="ADF5" s="14"/>
      <c r="ADG5" s="14"/>
      <c r="ADH5" s="14"/>
      <c r="ADI5" s="14"/>
      <c r="ADJ5" s="14"/>
      <c r="ADK5" s="14"/>
      <c r="ADL5" s="14"/>
      <c r="ADM5" s="14"/>
      <c r="ADN5" s="14"/>
      <c r="ADO5" s="14"/>
      <c r="ADP5" s="14"/>
      <c r="ADQ5" s="14"/>
      <c r="ADR5" s="14"/>
      <c r="ADS5" s="14"/>
      <c r="ADT5" s="14"/>
      <c r="ADU5" s="14"/>
      <c r="ADV5" s="14"/>
      <c r="ADW5" s="14"/>
      <c r="ADX5" s="14"/>
      <c r="ADY5" s="14"/>
      <c r="ADZ5" s="14"/>
      <c r="AEA5" s="14"/>
      <c r="AEB5" s="14"/>
      <c r="AEC5" s="14"/>
      <c r="AED5" s="14"/>
      <c r="AEE5" s="14"/>
      <c r="AEF5" s="14"/>
      <c r="AEG5" s="14"/>
      <c r="AEH5" s="14"/>
      <c r="AEI5" s="14"/>
      <c r="AEJ5" s="14"/>
      <c r="AEK5" s="14"/>
      <c r="AEL5" s="14"/>
      <c r="AEM5" s="14"/>
      <c r="AEN5" s="14"/>
      <c r="AEO5" s="14"/>
      <c r="AEP5" s="14"/>
      <c r="AEQ5" s="14"/>
      <c r="AER5" s="14"/>
      <c r="AES5" s="14"/>
      <c r="AET5" s="14"/>
      <c r="AEU5" s="14"/>
      <c r="AEV5" s="14"/>
      <c r="AEW5" s="14"/>
      <c r="AEX5" s="14"/>
      <c r="AEY5" s="14"/>
      <c r="AEZ5" s="14"/>
      <c r="AFA5" s="14"/>
      <c r="AFB5" s="14"/>
      <c r="AFC5" s="14"/>
      <c r="AFD5" s="14"/>
      <c r="AFE5" s="14"/>
      <c r="AFF5" s="14"/>
      <c r="AFG5" s="14"/>
      <c r="AFH5" s="14"/>
      <c r="AFI5" s="14"/>
      <c r="AFJ5" s="14"/>
      <c r="AFK5" s="14"/>
      <c r="AFL5" s="14"/>
      <c r="AFM5" s="14"/>
      <c r="AFN5" s="14"/>
      <c r="AFO5" s="14"/>
      <c r="AFP5" s="14"/>
      <c r="AFQ5" s="14"/>
      <c r="AFR5" s="14"/>
      <c r="AFS5" s="14"/>
      <c r="AFT5" s="14"/>
      <c r="AFU5" s="14"/>
      <c r="AFV5" s="14"/>
      <c r="AFW5" s="14"/>
      <c r="AFX5" s="14"/>
      <c r="AFY5" s="14"/>
      <c r="AFZ5" s="14"/>
      <c r="AGA5" s="14"/>
      <c r="AGB5" s="14"/>
      <c r="AGC5" s="14"/>
      <c r="AGD5" s="14"/>
      <c r="AGE5" s="14"/>
      <c r="AGF5" s="14"/>
      <c r="AGG5" s="14"/>
      <c r="AGH5" s="14"/>
      <c r="AGI5" s="14"/>
      <c r="AGJ5" s="14"/>
      <c r="AGK5" s="14"/>
      <c r="AGL5" s="14"/>
      <c r="AGM5" s="14"/>
      <c r="AGN5" s="14"/>
      <c r="AGO5" s="14"/>
      <c r="AGP5" s="14"/>
      <c r="AGQ5" s="14"/>
      <c r="AGR5" s="14"/>
      <c r="AGS5" s="14"/>
      <c r="AGT5" s="14"/>
      <c r="AGU5" s="14"/>
      <c r="AGV5" s="14"/>
      <c r="AGW5" s="14"/>
      <c r="AGX5" s="14"/>
      <c r="AGY5" s="14"/>
      <c r="AGZ5" s="14"/>
      <c r="AHA5" s="14"/>
      <c r="AHB5" s="14"/>
      <c r="AHC5" s="14"/>
      <c r="AHD5" s="14"/>
      <c r="AHE5" s="14"/>
      <c r="AHF5" s="14"/>
      <c r="AHG5" s="14"/>
      <c r="AHH5" s="14"/>
      <c r="AHI5" s="14"/>
      <c r="AHJ5" s="14"/>
      <c r="AHK5" s="14"/>
      <c r="AHL5" s="14"/>
      <c r="AHM5" s="14"/>
      <c r="AHN5" s="14"/>
      <c r="AHO5" s="14"/>
      <c r="AHP5" s="14"/>
      <c r="AHQ5" s="14"/>
      <c r="AHR5" s="14"/>
      <c r="AHS5" s="14"/>
      <c r="AHT5" s="14"/>
      <c r="AHU5" s="14"/>
      <c r="AHV5" s="14"/>
      <c r="AHW5" s="14"/>
      <c r="AHX5" s="14"/>
      <c r="AHY5" s="14"/>
      <c r="AHZ5" s="14"/>
      <c r="AIA5" s="14"/>
      <c r="AIB5" s="14"/>
      <c r="AIC5" s="14"/>
      <c r="AID5" s="14"/>
      <c r="AIE5" s="14"/>
      <c r="AIF5" s="14"/>
      <c r="AIG5" s="14"/>
      <c r="AIH5" s="14"/>
      <c r="AII5" s="14"/>
      <c r="AIJ5" s="14"/>
      <c r="AIK5" s="14"/>
      <c r="AIL5" s="14"/>
      <c r="AIM5" s="14"/>
      <c r="AIN5" s="14"/>
      <c r="AIO5" s="14"/>
      <c r="AIP5" s="14"/>
      <c r="AIQ5" s="14"/>
      <c r="AIR5" s="14"/>
      <c r="AIS5" s="14"/>
      <c r="AIT5" s="14"/>
      <c r="AIU5" s="14"/>
      <c r="AIV5" s="14"/>
      <c r="AIW5" s="14"/>
      <c r="AIX5" s="14"/>
      <c r="AIY5" s="14"/>
      <c r="AIZ5" s="14"/>
      <c r="AJA5" s="14"/>
      <c r="AJB5" s="14"/>
      <c r="AJC5" s="14"/>
      <c r="AJD5" s="14"/>
      <c r="AJE5" s="14"/>
      <c r="AJF5" s="14"/>
      <c r="AJG5" s="14"/>
      <c r="AJH5" s="14"/>
      <c r="AJI5" s="14"/>
      <c r="AJJ5" s="14"/>
      <c r="AJK5" s="14"/>
      <c r="AJL5" s="14"/>
      <c r="AJM5" s="14"/>
      <c r="AJN5" s="14"/>
      <c r="AJO5" s="14"/>
      <c r="AJP5" s="14"/>
      <c r="AJQ5" s="14"/>
      <c r="AJR5" s="14"/>
      <c r="AJS5" s="14"/>
      <c r="AJT5" s="14"/>
      <c r="AJU5" s="14"/>
      <c r="AJV5" s="14"/>
      <c r="AJW5" s="14"/>
      <c r="AJX5" s="14"/>
      <c r="AJY5" s="14"/>
      <c r="AJZ5" s="14"/>
      <c r="AKA5" s="14"/>
      <c r="AKB5" s="14"/>
      <c r="AKC5" s="14"/>
      <c r="AKD5" s="14"/>
      <c r="AKE5" s="14"/>
      <c r="AKF5" s="14"/>
      <c r="AKG5" s="14"/>
      <c r="AKH5" s="14"/>
      <c r="AKI5" s="14"/>
      <c r="AKJ5" s="14"/>
      <c r="AKK5" s="14"/>
      <c r="AKL5" s="14"/>
      <c r="AKM5" s="14"/>
      <c r="AKN5" s="14"/>
      <c r="AKO5" s="14"/>
      <c r="AKP5" s="14"/>
      <c r="AKQ5" s="14"/>
      <c r="AKR5" s="14"/>
      <c r="AKS5" s="14"/>
      <c r="AKT5" s="14"/>
      <c r="AKU5" s="14"/>
      <c r="AKV5" s="14"/>
      <c r="AKW5" s="14"/>
      <c r="AKX5" s="14"/>
      <c r="AKY5" s="14"/>
      <c r="AKZ5" s="14"/>
      <c r="ALA5" s="14"/>
      <c r="ALB5" s="14"/>
      <c r="ALC5" s="14"/>
      <c r="ALD5" s="14"/>
      <c r="ALE5" s="14"/>
      <c r="ALF5" s="14"/>
      <c r="ALG5" s="14"/>
      <c r="ALH5" s="14"/>
      <c r="ALI5" s="14"/>
      <c r="ALJ5" s="14"/>
      <c r="ALK5" s="14"/>
      <c r="ALL5" s="14"/>
      <c r="ALM5" s="14"/>
      <c r="ALN5" s="14"/>
      <c r="ALO5" s="14"/>
      <c r="ALP5" s="14"/>
      <c r="ALQ5" s="14"/>
      <c r="ALR5" s="14"/>
      <c r="ALS5" s="14"/>
      <c r="ALT5" s="14"/>
      <c r="ALU5" s="14"/>
      <c r="ALV5" s="14"/>
      <c r="ALW5" s="14"/>
      <c r="ALX5" s="14"/>
      <c r="ALY5" s="14"/>
      <c r="ALZ5" s="14"/>
      <c r="AMA5" s="14"/>
      <c r="AMB5" s="14"/>
    </row>
    <row r="6" spans="1:1016" ht="42.75">
      <c r="A6" s="119"/>
      <c r="B6" s="12" t="str">
        <f>Synthèse!B11</f>
        <v>1.3</v>
      </c>
      <c r="C6" s="3" t="str">
        <f>Synthèse!C11</f>
        <v>Pour chaque image porteuse d'information ayant une alternative textuelle, cette alternative est-elle pertinente (hors cas particuliers) ?</v>
      </c>
      <c r="D6" s="12" t="s">
        <v>36</v>
      </c>
      <c r="E6" s="3"/>
      <c r="F6" s="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c r="ON6" s="14"/>
      <c r="OO6" s="14"/>
      <c r="OP6" s="14"/>
      <c r="OQ6" s="14"/>
      <c r="OR6" s="14"/>
      <c r="OS6" s="14"/>
      <c r="OT6" s="14"/>
      <c r="OU6" s="14"/>
      <c r="OV6" s="14"/>
      <c r="OW6" s="14"/>
      <c r="OX6" s="14"/>
      <c r="OY6" s="14"/>
      <c r="OZ6" s="14"/>
      <c r="PA6" s="14"/>
      <c r="PB6" s="14"/>
      <c r="PC6" s="14"/>
      <c r="PD6" s="14"/>
      <c r="PE6" s="14"/>
      <c r="PF6" s="14"/>
      <c r="PG6" s="14"/>
      <c r="PH6" s="14"/>
      <c r="PI6" s="14"/>
      <c r="PJ6" s="14"/>
      <c r="PK6" s="14"/>
      <c r="PL6" s="14"/>
      <c r="PM6" s="14"/>
      <c r="PN6" s="14"/>
      <c r="PO6" s="14"/>
      <c r="PP6" s="14"/>
      <c r="PQ6" s="14"/>
      <c r="PR6" s="14"/>
      <c r="PS6" s="14"/>
      <c r="PT6" s="14"/>
      <c r="PU6" s="14"/>
      <c r="PV6" s="14"/>
      <c r="PW6" s="14"/>
      <c r="PX6" s="14"/>
      <c r="PY6" s="14"/>
      <c r="PZ6" s="14"/>
      <c r="QA6" s="14"/>
      <c r="QB6" s="14"/>
      <c r="QC6" s="14"/>
      <c r="QD6" s="14"/>
      <c r="QE6" s="14"/>
      <c r="QF6" s="14"/>
      <c r="QG6" s="14"/>
      <c r="QH6" s="14"/>
      <c r="QI6" s="14"/>
      <c r="QJ6" s="14"/>
      <c r="QK6" s="14"/>
      <c r="QL6" s="14"/>
      <c r="QM6" s="14"/>
      <c r="QN6" s="14"/>
      <c r="QO6" s="14"/>
      <c r="QP6" s="14"/>
      <c r="QQ6" s="14"/>
      <c r="QR6" s="14"/>
      <c r="QS6" s="14"/>
      <c r="QT6" s="14"/>
      <c r="QU6" s="14"/>
      <c r="QV6" s="14"/>
      <c r="QW6" s="14"/>
      <c r="QX6" s="14"/>
      <c r="QY6" s="14"/>
      <c r="QZ6" s="14"/>
      <c r="RA6" s="14"/>
      <c r="RB6" s="14"/>
      <c r="RC6" s="14"/>
      <c r="RD6" s="14"/>
      <c r="RE6" s="14"/>
      <c r="RF6" s="14"/>
      <c r="RG6" s="14"/>
      <c r="RH6" s="14"/>
      <c r="RI6" s="14"/>
      <c r="RJ6" s="14"/>
      <c r="RK6" s="14"/>
      <c r="RL6" s="14"/>
      <c r="RM6" s="14"/>
      <c r="RN6" s="14"/>
      <c r="RO6" s="14"/>
      <c r="RP6" s="14"/>
      <c r="RQ6" s="14"/>
      <c r="RR6" s="14"/>
      <c r="RS6" s="14"/>
      <c r="RT6" s="14"/>
      <c r="RU6" s="14"/>
      <c r="RV6" s="14"/>
      <c r="RW6" s="14"/>
      <c r="RX6" s="14"/>
      <c r="RY6" s="14"/>
      <c r="RZ6" s="14"/>
      <c r="SA6" s="14"/>
      <c r="SB6" s="14"/>
      <c r="SC6" s="14"/>
      <c r="SD6" s="14"/>
      <c r="SE6" s="14"/>
      <c r="SF6" s="14"/>
      <c r="SG6" s="14"/>
      <c r="SH6" s="14"/>
      <c r="SI6" s="14"/>
      <c r="SJ6" s="14"/>
      <c r="SK6" s="14"/>
      <c r="SL6" s="14"/>
      <c r="SM6" s="14"/>
      <c r="SN6" s="14"/>
      <c r="SO6" s="14"/>
      <c r="SP6" s="14"/>
      <c r="SQ6" s="14"/>
      <c r="SR6" s="14"/>
      <c r="SS6" s="14"/>
      <c r="ST6" s="14"/>
      <c r="SU6" s="14"/>
      <c r="SV6" s="14"/>
      <c r="SW6" s="14"/>
      <c r="SX6" s="14"/>
      <c r="SY6" s="14"/>
      <c r="SZ6" s="14"/>
      <c r="TA6" s="14"/>
      <c r="TB6" s="14"/>
      <c r="TC6" s="14"/>
      <c r="TD6" s="14"/>
      <c r="TE6" s="14"/>
      <c r="TF6" s="14"/>
      <c r="TG6" s="14"/>
      <c r="TH6" s="14"/>
      <c r="TI6" s="14"/>
      <c r="TJ6" s="14"/>
      <c r="TK6" s="14"/>
      <c r="TL6" s="14"/>
      <c r="TM6" s="14"/>
      <c r="TN6" s="14"/>
      <c r="TO6" s="14"/>
      <c r="TP6" s="14"/>
      <c r="TQ6" s="14"/>
      <c r="TR6" s="14"/>
      <c r="TS6" s="14"/>
      <c r="TT6" s="14"/>
      <c r="TU6" s="14"/>
      <c r="TV6" s="14"/>
      <c r="TW6" s="14"/>
      <c r="TX6" s="14"/>
      <c r="TY6" s="14"/>
      <c r="TZ6" s="14"/>
      <c r="UA6" s="14"/>
      <c r="UB6" s="14"/>
      <c r="UC6" s="14"/>
      <c r="UD6" s="14"/>
      <c r="UE6" s="14"/>
      <c r="UF6" s="14"/>
      <c r="UG6" s="14"/>
      <c r="UH6" s="14"/>
      <c r="UI6" s="14"/>
      <c r="UJ6" s="14"/>
      <c r="UK6" s="14"/>
      <c r="UL6" s="14"/>
      <c r="UM6" s="14"/>
      <c r="UN6" s="14"/>
      <c r="UO6" s="14"/>
      <c r="UP6" s="14"/>
      <c r="UQ6" s="14"/>
      <c r="UR6" s="14"/>
      <c r="US6" s="14"/>
      <c r="UT6" s="14"/>
      <c r="UU6" s="14"/>
      <c r="UV6" s="14"/>
      <c r="UW6" s="14"/>
      <c r="UX6" s="14"/>
      <c r="UY6" s="14"/>
      <c r="UZ6" s="14"/>
      <c r="VA6" s="14"/>
      <c r="VB6" s="14"/>
      <c r="VC6" s="14"/>
      <c r="VD6" s="14"/>
      <c r="VE6" s="14"/>
      <c r="VF6" s="14"/>
      <c r="VG6" s="14"/>
      <c r="VH6" s="14"/>
      <c r="VI6" s="14"/>
      <c r="VJ6" s="14"/>
      <c r="VK6" s="14"/>
      <c r="VL6" s="14"/>
      <c r="VM6" s="14"/>
      <c r="VN6" s="14"/>
      <c r="VO6" s="14"/>
      <c r="VP6" s="14"/>
      <c r="VQ6" s="14"/>
      <c r="VR6" s="14"/>
      <c r="VS6" s="14"/>
      <c r="VT6" s="14"/>
      <c r="VU6" s="14"/>
      <c r="VV6" s="14"/>
      <c r="VW6" s="14"/>
      <c r="VX6" s="14"/>
      <c r="VY6" s="14"/>
      <c r="VZ6" s="14"/>
      <c r="WA6" s="14"/>
      <c r="WB6" s="14"/>
      <c r="WC6" s="14"/>
      <c r="WD6" s="14"/>
      <c r="WE6" s="14"/>
      <c r="WF6" s="14"/>
      <c r="WG6" s="14"/>
      <c r="WH6" s="14"/>
      <c r="WI6" s="14"/>
      <c r="WJ6" s="14"/>
      <c r="WK6" s="14"/>
      <c r="WL6" s="14"/>
      <c r="WM6" s="14"/>
      <c r="WN6" s="14"/>
      <c r="WO6" s="14"/>
      <c r="WP6" s="14"/>
      <c r="WQ6" s="14"/>
      <c r="WR6" s="14"/>
      <c r="WS6" s="14"/>
      <c r="WT6" s="14"/>
      <c r="WU6" s="14"/>
      <c r="WV6" s="14"/>
      <c r="WW6" s="14"/>
      <c r="WX6" s="14"/>
      <c r="WY6" s="14"/>
      <c r="WZ6" s="14"/>
      <c r="XA6" s="14"/>
      <c r="XB6" s="14"/>
      <c r="XC6" s="14"/>
      <c r="XD6" s="14"/>
      <c r="XE6" s="14"/>
      <c r="XF6" s="14"/>
      <c r="XG6" s="14"/>
      <c r="XH6" s="14"/>
      <c r="XI6" s="14"/>
      <c r="XJ6" s="14"/>
      <c r="XK6" s="14"/>
      <c r="XL6" s="14"/>
      <c r="XM6" s="14"/>
      <c r="XN6" s="14"/>
      <c r="XO6" s="14"/>
      <c r="XP6" s="14"/>
      <c r="XQ6" s="14"/>
      <c r="XR6" s="14"/>
      <c r="XS6" s="14"/>
      <c r="XT6" s="14"/>
      <c r="XU6" s="14"/>
      <c r="XV6" s="14"/>
      <c r="XW6" s="14"/>
      <c r="XX6" s="14"/>
      <c r="XY6" s="14"/>
      <c r="XZ6" s="14"/>
      <c r="YA6" s="14"/>
      <c r="YB6" s="14"/>
      <c r="YC6" s="14"/>
      <c r="YD6" s="14"/>
      <c r="YE6" s="14"/>
      <c r="YF6" s="14"/>
      <c r="YG6" s="14"/>
      <c r="YH6" s="14"/>
      <c r="YI6" s="14"/>
      <c r="YJ6" s="14"/>
      <c r="YK6" s="14"/>
      <c r="YL6" s="14"/>
      <c r="YM6" s="14"/>
      <c r="YN6" s="14"/>
      <c r="YO6" s="14"/>
      <c r="YP6" s="14"/>
      <c r="YQ6" s="14"/>
      <c r="YR6" s="14"/>
      <c r="YS6" s="14"/>
      <c r="YT6" s="14"/>
      <c r="YU6" s="14"/>
      <c r="YV6" s="14"/>
      <c r="YW6" s="14"/>
      <c r="YX6" s="14"/>
      <c r="YY6" s="14"/>
      <c r="YZ6" s="14"/>
      <c r="ZA6" s="14"/>
      <c r="ZB6" s="14"/>
      <c r="ZC6" s="14"/>
      <c r="ZD6" s="14"/>
      <c r="ZE6" s="14"/>
      <c r="ZF6" s="14"/>
      <c r="ZG6" s="14"/>
      <c r="ZH6" s="14"/>
      <c r="ZI6" s="14"/>
      <c r="ZJ6" s="14"/>
      <c r="ZK6" s="14"/>
      <c r="ZL6" s="14"/>
      <c r="ZM6" s="14"/>
      <c r="ZN6" s="14"/>
      <c r="ZO6" s="14"/>
      <c r="ZP6" s="14"/>
      <c r="ZQ6" s="14"/>
      <c r="ZR6" s="14"/>
      <c r="ZS6" s="14"/>
      <c r="ZT6" s="14"/>
      <c r="ZU6" s="14"/>
      <c r="ZV6" s="14"/>
      <c r="ZW6" s="14"/>
      <c r="ZX6" s="14"/>
      <c r="ZY6" s="14"/>
      <c r="ZZ6" s="14"/>
      <c r="AAA6" s="14"/>
      <c r="AAB6" s="14"/>
      <c r="AAC6" s="14"/>
      <c r="AAD6" s="14"/>
      <c r="AAE6" s="14"/>
      <c r="AAF6" s="14"/>
      <c r="AAG6" s="14"/>
      <c r="AAH6" s="14"/>
      <c r="AAI6" s="14"/>
      <c r="AAJ6" s="14"/>
      <c r="AAK6" s="14"/>
      <c r="AAL6" s="14"/>
      <c r="AAM6" s="14"/>
      <c r="AAN6" s="14"/>
      <c r="AAO6" s="14"/>
      <c r="AAP6" s="14"/>
      <c r="AAQ6" s="14"/>
      <c r="AAR6" s="14"/>
      <c r="AAS6" s="14"/>
      <c r="AAT6" s="14"/>
      <c r="AAU6" s="14"/>
      <c r="AAV6" s="14"/>
      <c r="AAW6" s="14"/>
      <c r="AAX6" s="14"/>
      <c r="AAY6" s="14"/>
      <c r="AAZ6" s="14"/>
      <c r="ABA6" s="14"/>
      <c r="ABB6" s="14"/>
      <c r="ABC6" s="14"/>
      <c r="ABD6" s="14"/>
      <c r="ABE6" s="14"/>
      <c r="ABF6" s="14"/>
      <c r="ABG6" s="14"/>
      <c r="ABH6" s="14"/>
      <c r="ABI6" s="14"/>
      <c r="ABJ6" s="14"/>
      <c r="ABK6" s="14"/>
      <c r="ABL6" s="14"/>
      <c r="ABM6" s="14"/>
      <c r="ABN6" s="14"/>
      <c r="ABO6" s="14"/>
      <c r="ABP6" s="14"/>
      <c r="ABQ6" s="14"/>
      <c r="ABR6" s="14"/>
      <c r="ABS6" s="14"/>
      <c r="ABT6" s="14"/>
      <c r="ABU6" s="14"/>
      <c r="ABV6" s="14"/>
      <c r="ABW6" s="14"/>
      <c r="ABX6" s="14"/>
      <c r="ABY6" s="14"/>
      <c r="ABZ6" s="14"/>
      <c r="ACA6" s="14"/>
      <c r="ACB6" s="14"/>
      <c r="ACC6" s="14"/>
      <c r="ACD6" s="14"/>
      <c r="ACE6" s="14"/>
      <c r="ACF6" s="14"/>
      <c r="ACG6" s="14"/>
      <c r="ACH6" s="14"/>
      <c r="ACI6" s="14"/>
      <c r="ACJ6" s="14"/>
      <c r="ACK6" s="14"/>
      <c r="ACL6" s="14"/>
      <c r="ACM6" s="14"/>
      <c r="ACN6" s="14"/>
      <c r="ACO6" s="14"/>
      <c r="ACP6" s="14"/>
      <c r="ACQ6" s="14"/>
      <c r="ACR6" s="14"/>
      <c r="ACS6" s="14"/>
      <c r="ACT6" s="14"/>
      <c r="ACU6" s="14"/>
      <c r="ACV6" s="14"/>
      <c r="ACW6" s="14"/>
      <c r="ACX6" s="14"/>
      <c r="ACY6" s="14"/>
      <c r="ACZ6" s="14"/>
      <c r="ADA6" s="14"/>
      <c r="ADB6" s="14"/>
      <c r="ADC6" s="14"/>
      <c r="ADD6" s="14"/>
      <c r="ADE6" s="14"/>
      <c r="ADF6" s="14"/>
      <c r="ADG6" s="14"/>
      <c r="ADH6" s="14"/>
      <c r="ADI6" s="14"/>
      <c r="ADJ6" s="14"/>
      <c r="ADK6" s="14"/>
      <c r="ADL6" s="14"/>
      <c r="ADM6" s="14"/>
      <c r="ADN6" s="14"/>
      <c r="ADO6" s="14"/>
      <c r="ADP6" s="14"/>
      <c r="ADQ6" s="14"/>
      <c r="ADR6" s="14"/>
      <c r="ADS6" s="14"/>
      <c r="ADT6" s="14"/>
      <c r="ADU6" s="14"/>
      <c r="ADV6" s="14"/>
      <c r="ADW6" s="14"/>
      <c r="ADX6" s="14"/>
      <c r="ADY6" s="14"/>
      <c r="ADZ6" s="14"/>
      <c r="AEA6" s="14"/>
      <c r="AEB6" s="14"/>
      <c r="AEC6" s="14"/>
      <c r="AED6" s="14"/>
      <c r="AEE6" s="14"/>
      <c r="AEF6" s="14"/>
      <c r="AEG6" s="14"/>
      <c r="AEH6" s="14"/>
      <c r="AEI6" s="14"/>
      <c r="AEJ6" s="14"/>
      <c r="AEK6" s="14"/>
      <c r="AEL6" s="14"/>
      <c r="AEM6" s="14"/>
      <c r="AEN6" s="14"/>
      <c r="AEO6" s="14"/>
      <c r="AEP6" s="14"/>
      <c r="AEQ6" s="14"/>
      <c r="AER6" s="14"/>
      <c r="AES6" s="14"/>
      <c r="AET6" s="14"/>
      <c r="AEU6" s="14"/>
      <c r="AEV6" s="14"/>
      <c r="AEW6" s="14"/>
      <c r="AEX6" s="14"/>
      <c r="AEY6" s="14"/>
      <c r="AEZ6" s="14"/>
      <c r="AFA6" s="14"/>
      <c r="AFB6" s="14"/>
      <c r="AFC6" s="14"/>
      <c r="AFD6" s="14"/>
      <c r="AFE6" s="14"/>
      <c r="AFF6" s="14"/>
      <c r="AFG6" s="14"/>
      <c r="AFH6" s="14"/>
      <c r="AFI6" s="14"/>
      <c r="AFJ6" s="14"/>
      <c r="AFK6" s="14"/>
      <c r="AFL6" s="14"/>
      <c r="AFM6" s="14"/>
      <c r="AFN6" s="14"/>
      <c r="AFO6" s="14"/>
      <c r="AFP6" s="14"/>
      <c r="AFQ6" s="14"/>
      <c r="AFR6" s="14"/>
      <c r="AFS6" s="14"/>
      <c r="AFT6" s="14"/>
      <c r="AFU6" s="14"/>
      <c r="AFV6" s="14"/>
      <c r="AFW6" s="14"/>
      <c r="AFX6" s="14"/>
      <c r="AFY6" s="14"/>
      <c r="AFZ6" s="14"/>
      <c r="AGA6" s="14"/>
      <c r="AGB6" s="14"/>
      <c r="AGC6" s="14"/>
      <c r="AGD6" s="14"/>
      <c r="AGE6" s="14"/>
      <c r="AGF6" s="14"/>
      <c r="AGG6" s="14"/>
      <c r="AGH6" s="14"/>
      <c r="AGI6" s="14"/>
      <c r="AGJ6" s="14"/>
      <c r="AGK6" s="14"/>
      <c r="AGL6" s="14"/>
      <c r="AGM6" s="14"/>
      <c r="AGN6" s="14"/>
      <c r="AGO6" s="14"/>
      <c r="AGP6" s="14"/>
      <c r="AGQ6" s="14"/>
      <c r="AGR6" s="14"/>
      <c r="AGS6" s="14"/>
      <c r="AGT6" s="14"/>
      <c r="AGU6" s="14"/>
      <c r="AGV6" s="14"/>
      <c r="AGW6" s="14"/>
      <c r="AGX6" s="14"/>
      <c r="AGY6" s="14"/>
      <c r="AGZ6" s="14"/>
      <c r="AHA6" s="14"/>
      <c r="AHB6" s="14"/>
      <c r="AHC6" s="14"/>
      <c r="AHD6" s="14"/>
      <c r="AHE6" s="14"/>
      <c r="AHF6" s="14"/>
      <c r="AHG6" s="14"/>
      <c r="AHH6" s="14"/>
      <c r="AHI6" s="14"/>
      <c r="AHJ6" s="14"/>
      <c r="AHK6" s="14"/>
      <c r="AHL6" s="14"/>
      <c r="AHM6" s="14"/>
      <c r="AHN6" s="14"/>
      <c r="AHO6" s="14"/>
      <c r="AHP6" s="14"/>
      <c r="AHQ6" s="14"/>
      <c r="AHR6" s="14"/>
      <c r="AHS6" s="14"/>
      <c r="AHT6" s="14"/>
      <c r="AHU6" s="14"/>
      <c r="AHV6" s="14"/>
      <c r="AHW6" s="14"/>
      <c r="AHX6" s="14"/>
      <c r="AHY6" s="14"/>
      <c r="AHZ6" s="14"/>
      <c r="AIA6" s="14"/>
      <c r="AIB6" s="14"/>
      <c r="AIC6" s="14"/>
      <c r="AID6" s="14"/>
      <c r="AIE6" s="14"/>
      <c r="AIF6" s="14"/>
      <c r="AIG6" s="14"/>
      <c r="AIH6" s="14"/>
      <c r="AII6" s="14"/>
      <c r="AIJ6" s="14"/>
      <c r="AIK6" s="14"/>
      <c r="AIL6" s="14"/>
      <c r="AIM6" s="14"/>
      <c r="AIN6" s="14"/>
      <c r="AIO6" s="14"/>
      <c r="AIP6" s="14"/>
      <c r="AIQ6" s="14"/>
      <c r="AIR6" s="14"/>
      <c r="AIS6" s="14"/>
      <c r="AIT6" s="14"/>
      <c r="AIU6" s="14"/>
      <c r="AIV6" s="14"/>
      <c r="AIW6" s="14"/>
      <c r="AIX6" s="14"/>
      <c r="AIY6" s="14"/>
      <c r="AIZ6" s="14"/>
      <c r="AJA6" s="14"/>
      <c r="AJB6" s="14"/>
      <c r="AJC6" s="14"/>
      <c r="AJD6" s="14"/>
      <c r="AJE6" s="14"/>
      <c r="AJF6" s="14"/>
      <c r="AJG6" s="14"/>
      <c r="AJH6" s="14"/>
      <c r="AJI6" s="14"/>
      <c r="AJJ6" s="14"/>
      <c r="AJK6" s="14"/>
      <c r="AJL6" s="14"/>
      <c r="AJM6" s="14"/>
      <c r="AJN6" s="14"/>
      <c r="AJO6" s="14"/>
      <c r="AJP6" s="14"/>
      <c r="AJQ6" s="14"/>
      <c r="AJR6" s="14"/>
      <c r="AJS6" s="14"/>
      <c r="AJT6" s="14"/>
      <c r="AJU6" s="14"/>
      <c r="AJV6" s="14"/>
      <c r="AJW6" s="14"/>
      <c r="AJX6" s="14"/>
      <c r="AJY6" s="14"/>
      <c r="AJZ6" s="14"/>
      <c r="AKA6" s="14"/>
      <c r="AKB6" s="14"/>
      <c r="AKC6" s="14"/>
      <c r="AKD6" s="14"/>
      <c r="AKE6" s="14"/>
      <c r="AKF6" s="14"/>
      <c r="AKG6" s="14"/>
      <c r="AKH6" s="14"/>
      <c r="AKI6" s="14"/>
      <c r="AKJ6" s="14"/>
      <c r="AKK6" s="14"/>
      <c r="AKL6" s="14"/>
      <c r="AKM6" s="14"/>
      <c r="AKN6" s="14"/>
      <c r="AKO6" s="14"/>
      <c r="AKP6" s="14"/>
      <c r="AKQ6" s="14"/>
      <c r="AKR6" s="14"/>
      <c r="AKS6" s="14"/>
      <c r="AKT6" s="14"/>
      <c r="AKU6" s="14"/>
      <c r="AKV6" s="14"/>
      <c r="AKW6" s="14"/>
      <c r="AKX6" s="14"/>
      <c r="AKY6" s="14"/>
      <c r="AKZ6" s="14"/>
      <c r="ALA6" s="14"/>
      <c r="ALB6" s="14"/>
      <c r="ALC6" s="14"/>
      <c r="ALD6" s="14"/>
      <c r="ALE6" s="14"/>
      <c r="ALF6" s="14"/>
      <c r="ALG6" s="14"/>
      <c r="ALH6" s="14"/>
      <c r="ALI6" s="14"/>
      <c r="ALJ6" s="14"/>
      <c r="ALK6" s="14"/>
      <c r="ALL6" s="14"/>
      <c r="ALM6" s="14"/>
      <c r="ALN6" s="14"/>
      <c r="ALO6" s="14"/>
      <c r="ALP6" s="14"/>
      <c r="ALQ6" s="14"/>
      <c r="ALR6" s="14"/>
      <c r="ALS6" s="14"/>
      <c r="ALT6" s="14"/>
      <c r="ALU6" s="14"/>
      <c r="ALV6" s="14"/>
      <c r="ALW6" s="14"/>
      <c r="ALX6" s="14"/>
      <c r="ALY6" s="14"/>
      <c r="ALZ6" s="14"/>
      <c r="AMA6" s="14"/>
      <c r="AMB6" s="14"/>
    </row>
    <row r="7" spans="1:1016" ht="57">
      <c r="A7" s="119"/>
      <c r="B7" s="12" t="str">
        <f>Synthèse!B12</f>
        <v>1.4</v>
      </c>
      <c r="C7" s="3" t="str">
        <f>Synthèse!C12</f>
        <v>Pour chaque image utilisée comme CAPTCHA ou comme image-test, ayant une alternative textuelle, cette alternative permet-elle d’identifier la nature et la fonction de l’image ?</v>
      </c>
      <c r="D7" s="12" t="s">
        <v>36</v>
      </c>
      <c r="E7" s="3"/>
      <c r="F7" s="3"/>
    </row>
    <row r="8" spans="1:1016" ht="42.75">
      <c r="A8" s="119"/>
      <c r="B8" s="12" t="str">
        <f>Synthèse!B13</f>
        <v>1.5</v>
      </c>
      <c r="C8" s="3" t="str">
        <f>Synthèse!C13</f>
        <v>Pour chaque image utilisée comme CAPTCHA, une solution d’accès alternatif au contenu ou à la fonction du CAPTCHA est-elle présente ?</v>
      </c>
      <c r="D8" s="12" t="s">
        <v>36</v>
      </c>
      <c r="E8" s="28"/>
      <c r="F8" s="3"/>
    </row>
    <row r="9" spans="1:1016" ht="28.5">
      <c r="A9" s="119"/>
      <c r="B9" s="12" t="str">
        <f>Synthèse!B14</f>
        <v>1.6</v>
      </c>
      <c r="C9" s="3" t="str">
        <f>Synthèse!C14</f>
        <v>Chaque image porteuse d’information a-t-elle, si nécessaire, une description détaillée ?</v>
      </c>
      <c r="D9" s="12" t="s">
        <v>36</v>
      </c>
      <c r="E9" s="3"/>
      <c r="F9" s="3"/>
    </row>
    <row r="10" spans="1:1016" ht="42.75">
      <c r="A10" s="119"/>
      <c r="B10" s="12" t="str">
        <f>Synthèse!B15</f>
        <v>1.7</v>
      </c>
      <c r="C10" s="3" t="str">
        <f>Synthèse!C15</f>
        <v>Pour chaque image porteuse d’information ayant une description détaillée, cette description est-elle pertinente ?</v>
      </c>
      <c r="D10" s="12" t="s">
        <v>36</v>
      </c>
      <c r="E10" s="3"/>
      <c r="F10" s="3"/>
    </row>
    <row r="11" spans="1:1016" ht="71.25">
      <c r="A11" s="119"/>
      <c r="B11" s="12" t="str">
        <f>Synthèse!B16</f>
        <v>1.8</v>
      </c>
      <c r="C11" s="3" t="str">
        <f>Synthèse!C16</f>
        <v>Chaque image texte porteuse d’information, en l’absence d’un mécanisme de remplacement, doit si possible être remplacée par du texte stylé. Cette règle est-elle respectée (hors cas particuliers) ?</v>
      </c>
      <c r="D11" s="12" t="s">
        <v>36</v>
      </c>
      <c r="E11" s="3"/>
      <c r="F11" s="3"/>
    </row>
    <row r="12" spans="1:1016" ht="28.5">
      <c r="A12" s="136"/>
      <c r="B12" s="12" t="str">
        <f>Synthèse!B17</f>
        <v>1.9</v>
      </c>
      <c r="C12" s="3" t="str">
        <f>Synthèse!C17</f>
        <v>Chaque légende d’image est-elle, si nécessaire, correctement reliée à l’image correspondante ?</v>
      </c>
      <c r="D12" s="12" t="s">
        <v>36</v>
      </c>
      <c r="E12" s="3"/>
      <c r="F12" s="3"/>
    </row>
    <row r="13" spans="1:1016" ht="16.899999999999999" customHeight="1">
      <c r="A13" s="134" t="str">
        <f>Synthèse!A19</f>
        <v>Cadres</v>
      </c>
      <c r="B13" s="45" t="str">
        <f>Synthèse!B19</f>
        <v>2.1</v>
      </c>
      <c r="C13" s="44" t="str">
        <f>Synthèse!C19</f>
        <v>Chaque cadre a-t-il un titre de cadre ?</v>
      </c>
      <c r="D13" s="45" t="s">
        <v>36</v>
      </c>
      <c r="E13" s="46"/>
      <c r="F13" s="44"/>
    </row>
    <row r="14" spans="1:1016" ht="33.4" customHeight="1">
      <c r="A14" s="134"/>
      <c r="B14" s="45" t="str">
        <f>Synthèse!B20</f>
        <v>2.2</v>
      </c>
      <c r="C14" s="44" t="str">
        <f>Synthèse!C20</f>
        <v>Pour chaque cadre ayant un titre de cadre, ce titre de cadre est-il pertinent ?</v>
      </c>
      <c r="D14" s="45" t="s">
        <v>36</v>
      </c>
      <c r="E14" s="44"/>
      <c r="F14" s="44"/>
    </row>
    <row r="15" spans="1:1016" ht="45" customHeight="1">
      <c r="A15" s="134" t="str">
        <f>Synthèse!A22</f>
        <v>Couleurs</v>
      </c>
      <c r="B15" s="12" t="str">
        <f>Synthèse!B22</f>
        <v>3.1</v>
      </c>
      <c r="C15" s="3" t="str">
        <f>Synthèse!C22</f>
        <v>Dans chaque page web, l’information ne doit pas être donnée uniquement par la couleur. Cette règle est-elle respectée ?</v>
      </c>
      <c r="D15" s="12" t="s">
        <v>34</v>
      </c>
      <c r="E15" s="3"/>
      <c r="F15" s="3"/>
    </row>
    <row r="16" spans="1:1016" ht="57">
      <c r="A16" s="134"/>
      <c r="B16" s="12" t="str">
        <f>Synthèse!B23</f>
        <v>3.2</v>
      </c>
      <c r="C16" s="3" t="str">
        <f>Synthèse!C23</f>
        <v>Dans chaque page web, le contraste entre la couleur du texte et la couleur de son arrière-plan est-il suffisamment élevé (hors cas particuliers) ?</v>
      </c>
      <c r="D16" s="12" t="s">
        <v>34</v>
      </c>
      <c r="E16" s="7"/>
      <c r="F16" s="7"/>
    </row>
    <row r="17" spans="1:6" ht="71.25">
      <c r="A17" s="134"/>
      <c r="B17" s="12" t="str">
        <f>Synthèse!B24</f>
        <v>3.3</v>
      </c>
      <c r="C17" s="3" t="str">
        <f>Synthèse!C24</f>
        <v>Dans chaque page web, les couleurs utilisées dans les composants d’interface ou les éléments graphiques porteurs d’informations sont-elles suffisamment contrastées (hors cas particuliers) ?</v>
      </c>
      <c r="D17" s="12" t="s">
        <v>34</v>
      </c>
      <c r="E17" s="7"/>
      <c r="F17" s="7"/>
    </row>
    <row r="18" spans="1:6" ht="42.75">
      <c r="A18" s="134" t="str">
        <f>Synthèse!A26</f>
        <v>Multimédia</v>
      </c>
      <c r="B18" s="45" t="str">
        <f>Synthèse!B26</f>
        <v>4.1</v>
      </c>
      <c r="C18" s="44" t="str">
        <f>Synthèse!C26</f>
        <v>Chaque média temporel pré-enregistré a-t-il, si nécessaire, une transcription textuelle ou une audiodescription (hors cas particuliers) ?</v>
      </c>
      <c r="D18" s="45" t="s">
        <v>36</v>
      </c>
      <c r="E18" s="44"/>
      <c r="F18" s="44"/>
    </row>
    <row r="19" spans="1:6" ht="57">
      <c r="A19" s="134"/>
      <c r="B19" s="45" t="str">
        <f>Synthèse!B27</f>
        <v>4.2</v>
      </c>
      <c r="C19" s="44" t="str">
        <f>Synthèse!C27</f>
        <v>Pour chaque média temporel pré-enregistré ayant une transcription textuelle ou une audiodescription synchronisée, celles-ci sont-elles pertinentes (hors cas particuliers) ?</v>
      </c>
      <c r="D19" s="45" t="s">
        <v>36</v>
      </c>
      <c r="E19" s="44"/>
      <c r="F19" s="44"/>
    </row>
    <row r="20" spans="1:6" ht="42.75">
      <c r="A20" s="134"/>
      <c r="B20" s="45" t="str">
        <f>Synthèse!B28</f>
        <v>4.3</v>
      </c>
      <c r="C20" s="44" t="str">
        <f>Synthèse!C28</f>
        <v>Chaque média temporel synchronisé pré-enregistré a-t-il, si nécessaire, des sous-titres synchronisés (hors cas particuliers) ?</v>
      </c>
      <c r="D20" s="45" t="s">
        <v>36</v>
      </c>
      <c r="E20" s="44"/>
      <c r="F20" s="44"/>
    </row>
    <row r="21" spans="1:6" ht="42.75">
      <c r="A21" s="134"/>
      <c r="B21" s="45" t="str">
        <f>Synthèse!B29</f>
        <v>4.4</v>
      </c>
      <c r="C21" s="44" t="str">
        <f>Synthèse!C29</f>
        <v>Pour chaque média temporel synchronisé pré-enregistré ayant des sous-titres synchronisés, ces sous-titres sont-ils pertinents ?</v>
      </c>
      <c r="D21" s="45" t="s">
        <v>36</v>
      </c>
      <c r="E21" s="44"/>
      <c r="F21" s="44"/>
    </row>
    <row r="22" spans="1:6" ht="42.75">
      <c r="A22" s="134"/>
      <c r="B22" s="45" t="str">
        <f>Synthèse!B30</f>
        <v>4.5</v>
      </c>
      <c r="C22" s="44" t="str">
        <f>Synthèse!C30</f>
        <v>Chaque média temporel pré-enregistré a-t-il, si nécessaire, une audiodescription synchronisée (hors cas particuliers) ?</v>
      </c>
      <c r="D22" s="45" t="s">
        <v>36</v>
      </c>
      <c r="E22" s="44"/>
      <c r="F22" s="44"/>
    </row>
    <row r="23" spans="1:6" ht="42.75">
      <c r="A23" s="134"/>
      <c r="B23" s="45" t="str">
        <f>Synthèse!B31</f>
        <v>4.6</v>
      </c>
      <c r="C23" s="44" t="str">
        <f>Synthèse!C31</f>
        <v>Pour chaque média temporel pré-enregistré ayant une audiodescription synchronisée, celle-ci est-elle pertinente ?</v>
      </c>
      <c r="D23" s="45" t="s">
        <v>36</v>
      </c>
      <c r="E23" s="44"/>
      <c r="F23" s="44"/>
    </row>
    <row r="24" spans="1:6" ht="28.5">
      <c r="A24" s="134"/>
      <c r="B24" s="45" t="str">
        <f>Synthèse!B32</f>
        <v>4.7</v>
      </c>
      <c r="C24" s="44" t="str">
        <f>Synthèse!C32</f>
        <v>Chaque média temporel est-il clairement identifiable (hors cas particuliers) ?</v>
      </c>
      <c r="D24" s="45" t="s">
        <v>36</v>
      </c>
      <c r="E24" s="44"/>
      <c r="F24" s="44"/>
    </row>
    <row r="25" spans="1:6" ht="42.75">
      <c r="A25" s="134"/>
      <c r="B25" s="45" t="str">
        <f>Synthèse!B33</f>
        <v>4.8</v>
      </c>
      <c r="C25" s="44" t="str">
        <f>Synthèse!C33</f>
        <v>Chaque média non temporel a-t-il, si nécessaire, une alternative (hors cas particuliers) ?</v>
      </c>
      <c r="D25" s="45" t="s">
        <v>36</v>
      </c>
      <c r="E25" s="44"/>
      <c r="F25" s="44"/>
    </row>
    <row r="26" spans="1:6" ht="28.5">
      <c r="A26" s="134"/>
      <c r="B26" s="45" t="str">
        <f>Synthèse!B34</f>
        <v>4.9</v>
      </c>
      <c r="C26" s="44" t="str">
        <f>Synthèse!C34</f>
        <v>Pour chaque média non temporel ayant une alternative, cette alternative est-elle pertinente ?</v>
      </c>
      <c r="D26" s="45" t="s">
        <v>36</v>
      </c>
      <c r="E26" s="44"/>
      <c r="F26" s="44"/>
    </row>
    <row r="27" spans="1:6" ht="28.5">
      <c r="A27" s="134"/>
      <c r="B27" s="45" t="str">
        <f>Synthèse!B35</f>
        <v>4.10</v>
      </c>
      <c r="C27" s="44" t="str">
        <f>Synthèse!C35</f>
        <v>Chaque son déclenché automatiquement est-il contrôlable par l’utilisateur ?</v>
      </c>
      <c r="D27" s="45" t="s">
        <v>36</v>
      </c>
      <c r="E27" s="44"/>
      <c r="F27" s="44"/>
    </row>
    <row r="28" spans="1:6" ht="42.75">
      <c r="A28" s="134"/>
      <c r="B28" s="45" t="str">
        <f>Synthèse!B36</f>
        <v>4.11</v>
      </c>
      <c r="C28" s="44" t="str">
        <f>Synthèse!C36</f>
        <v>La consultation de chaque média temporel est-elle, si nécessaire, contrôlable par le clavier et tout dispositif de pointage ?</v>
      </c>
      <c r="D28" s="45" t="s">
        <v>36</v>
      </c>
      <c r="E28" s="44"/>
      <c r="F28" s="44"/>
    </row>
    <row r="29" spans="1:6" ht="42.75">
      <c r="A29" s="134"/>
      <c r="B29" s="45" t="str">
        <f>Synthèse!B37</f>
        <v>4.12</v>
      </c>
      <c r="C29" s="44" t="str">
        <f>Synthèse!C37</f>
        <v>La consultation de chaque média non temporel est-elle contrôlable par le clavier et tout dispositif de pointage ?</v>
      </c>
      <c r="D29" s="45" t="s">
        <v>36</v>
      </c>
      <c r="E29" s="44"/>
      <c r="F29" s="44"/>
    </row>
    <row r="30" spans="1:6" ht="42.75">
      <c r="A30" s="134"/>
      <c r="B30" s="45" t="str">
        <f>Synthèse!B38</f>
        <v>4.13</v>
      </c>
      <c r="C30" s="44" t="str">
        <f>Synthèse!C38</f>
        <v>Chaque média temporel et non temporel est-il compatible avec les technologies d’assistance (hors cas particuliers) ?</v>
      </c>
      <c r="D30" s="45" t="s">
        <v>36</v>
      </c>
      <c r="E30" s="44"/>
      <c r="F30" s="44"/>
    </row>
    <row r="31" spans="1:6" ht="28.5">
      <c r="A31" s="134" t="str">
        <f>Synthèse!A40</f>
        <v>Tableaux</v>
      </c>
      <c r="B31" s="12" t="str">
        <f>Synthèse!B40</f>
        <v>5.1</v>
      </c>
      <c r="C31" s="3" t="str">
        <f>Synthèse!C40</f>
        <v>Chaque tableau de données complexe a-t-il un résumé ?</v>
      </c>
      <c r="D31" s="12" t="s">
        <v>36</v>
      </c>
      <c r="E31" s="3"/>
      <c r="F31" s="3"/>
    </row>
    <row r="32" spans="1:6" ht="28.5">
      <c r="A32" s="134"/>
      <c r="B32" s="12" t="str">
        <f>Synthèse!B41</f>
        <v>5.2</v>
      </c>
      <c r="C32" s="3" t="str">
        <f>Synthèse!C41</f>
        <v>Pour chaque tableau de données complexe ayant un résumé, celui-ci est-il pertinent ?</v>
      </c>
      <c r="D32" s="12" t="s">
        <v>36</v>
      </c>
      <c r="E32" s="3"/>
      <c r="F32" s="3"/>
    </row>
    <row r="33" spans="1:6" ht="42.75">
      <c r="A33" s="134"/>
      <c r="B33" s="12" t="str">
        <f>Synthèse!B42</f>
        <v>5.3</v>
      </c>
      <c r="C33" s="3" t="str">
        <f>Synthèse!C42</f>
        <v>Pour chaque tableau de mise en forme, le contenu linéarisé reste-t-il compréhensible (hors cas particuliers) ?</v>
      </c>
      <c r="D33" s="12" t="s">
        <v>36</v>
      </c>
      <c r="E33" s="3"/>
      <c r="F33" s="3"/>
    </row>
    <row r="34" spans="1:6" ht="42.75">
      <c r="A34" s="134"/>
      <c r="B34" s="12" t="str">
        <f>Synthèse!B43</f>
        <v>5.4</v>
      </c>
      <c r="C34" s="3" t="str">
        <f>Synthèse!C43</f>
        <v>Pour chaque tableau de données ayant un titre, le titre est-il correctement associé au tableau de données ?</v>
      </c>
      <c r="D34" s="12" t="s">
        <v>36</v>
      </c>
      <c r="E34" s="3"/>
      <c r="F34" s="3"/>
    </row>
    <row r="35" spans="1:6" ht="28.5">
      <c r="A35" s="134"/>
      <c r="B35" s="12" t="str">
        <f>Synthèse!B44</f>
        <v>5.5</v>
      </c>
      <c r="C35" s="3" t="str">
        <f>Synthèse!C44</f>
        <v>Pour chaque tableau de données ayant un titre, celui-ci est-il pertinent ?</v>
      </c>
      <c r="D35" s="12" t="s">
        <v>36</v>
      </c>
      <c r="E35" s="7"/>
      <c r="F35" s="7"/>
    </row>
    <row r="36" spans="1:6" ht="42.75">
      <c r="A36" s="134"/>
      <c r="B36" s="12" t="str">
        <f>Synthèse!B45</f>
        <v>5.6</v>
      </c>
      <c r="C36" s="3" t="str">
        <f>Synthèse!C45</f>
        <v>Pour chaque tableau de données, chaque en-tête de colonnes et chaque en-tête de lignes sont-ils correctement déclarés ?</v>
      </c>
      <c r="D36" s="12" t="s">
        <v>36</v>
      </c>
      <c r="E36" s="7"/>
      <c r="F36" s="7"/>
    </row>
    <row r="37" spans="1:6" ht="57">
      <c r="A37" s="134"/>
      <c r="B37" s="12" t="str">
        <f>Synthèse!B46</f>
        <v>5.7</v>
      </c>
      <c r="C37" s="3" t="str">
        <f>Synthèse!C46</f>
        <v>Pour chaque tableau de données, la technique appropriée permettant d’associer chaque cellule avec ses en-têtes est-elle utilisée (hors cas particuliers) ?</v>
      </c>
      <c r="D37" s="12" t="s">
        <v>36</v>
      </c>
      <c r="E37" s="7"/>
      <c r="F37" s="7"/>
    </row>
    <row r="38" spans="1:6" ht="42.75">
      <c r="A38" s="134"/>
      <c r="B38" s="12" t="str">
        <f>Synthèse!B47</f>
        <v>5.8</v>
      </c>
      <c r="C38" s="3" t="str">
        <f>Synthèse!C47</f>
        <v>Chaque tableau de mise en forme ne doit pas utiliser d’éléments propres aux tableaux de données. Cette règle est-elle respectée ?</v>
      </c>
      <c r="D38" s="12" t="s">
        <v>36</v>
      </c>
      <c r="E38" s="7"/>
      <c r="F38" s="7"/>
    </row>
    <row r="39" spans="1:6" ht="28.5">
      <c r="A39" s="134" t="str">
        <f>Synthèse!A49</f>
        <v>Liens</v>
      </c>
      <c r="B39" s="45" t="str">
        <f>Synthèse!B49</f>
        <v>6.1</v>
      </c>
      <c r="C39" s="44" t="str">
        <f>Synthèse!C49</f>
        <v>Chaque lien est-il explicite (hors cas particuliers) ?</v>
      </c>
      <c r="D39" s="45" t="s">
        <v>34</v>
      </c>
      <c r="E39" s="44"/>
      <c r="F39" s="44"/>
    </row>
    <row r="40" spans="1:6" ht="28.5">
      <c r="A40" s="134"/>
      <c r="B40" s="45" t="str">
        <f>Synthèse!B50</f>
        <v>6.2</v>
      </c>
      <c r="C40" s="44" t="str">
        <f>Synthèse!C50</f>
        <v>Dans chaque page web, chaque lien, à l’exception des ancres, a-t-il un intitulé ?</v>
      </c>
      <c r="D40" s="45" t="s">
        <v>34</v>
      </c>
      <c r="E40" s="44"/>
      <c r="F40" s="44"/>
    </row>
    <row r="41" spans="1:6" ht="128.25">
      <c r="A41" s="134" t="str">
        <f>Synthèse!A52</f>
        <v>Scripts</v>
      </c>
      <c r="B41" s="12" t="str">
        <f>Synthèse!B52</f>
        <v>7.1</v>
      </c>
      <c r="C41" s="3" t="str">
        <f>Synthèse!C52</f>
        <v>Chaque script est-il, si nécessaire, compatible avec les technologies d’assistance ?</v>
      </c>
      <c r="D41" s="12" t="s">
        <v>35</v>
      </c>
      <c r="E41" s="7" t="s">
        <v>354</v>
      </c>
      <c r="F41" s="7"/>
    </row>
    <row r="42" spans="1:6" ht="28.5">
      <c r="A42" s="134"/>
      <c r="B42" s="12" t="str">
        <f>Synthèse!B53</f>
        <v>7.2</v>
      </c>
      <c r="C42" s="3" t="str">
        <f>Synthèse!C53</f>
        <v>Pour chaque script ayant une alternative, cette alternative est-elle pertinente ?</v>
      </c>
      <c r="D42" s="12" t="s">
        <v>36</v>
      </c>
      <c r="E42" s="7"/>
      <c r="F42" s="7"/>
    </row>
    <row r="43" spans="1:6" ht="42.75">
      <c r="A43" s="134"/>
      <c r="B43" s="12" t="str">
        <f>Synthèse!B54</f>
        <v>7.3</v>
      </c>
      <c r="C43" s="3" t="str">
        <f>Synthèse!C54</f>
        <v>Chaque script est-il contrôlable par le clavier et par tout dispositif de pointage (hors cas particuliers) ?</v>
      </c>
      <c r="D43" s="12" t="s">
        <v>36</v>
      </c>
      <c r="E43" s="7"/>
      <c r="F43" s="7"/>
    </row>
    <row r="44" spans="1:6" ht="42.75">
      <c r="A44" s="134"/>
      <c r="B44" s="12" t="str">
        <f>Synthèse!B55</f>
        <v>7.4</v>
      </c>
      <c r="C44" s="3" t="str">
        <f>Synthèse!C55</f>
        <v>Pour chaque script qui initie un changement de contexte, l’utilisateur est-il averti ou en a-t-il le contrôle ?</v>
      </c>
      <c r="D44" s="12" t="s">
        <v>36</v>
      </c>
      <c r="E44" s="7"/>
      <c r="F44" s="7"/>
    </row>
    <row r="45" spans="1:6" ht="42.75">
      <c r="A45" s="134"/>
      <c r="B45" s="12" t="str">
        <f>Synthèse!B56</f>
        <v>7.5</v>
      </c>
      <c r="C45" s="3" t="str">
        <f>Synthèse!C56</f>
        <v>Dans chaque page web, les messages de statut sont-ils correctement restitués par les technologies d’assistance ?</v>
      </c>
      <c r="D45" s="12" t="s">
        <v>36</v>
      </c>
      <c r="E45" s="7"/>
      <c r="F45" s="7"/>
    </row>
    <row r="46" spans="1:6" ht="30" customHeight="1">
      <c r="A46" s="134" t="str">
        <f>Synthèse!A58</f>
        <v>Éléments obligatoires</v>
      </c>
      <c r="B46" s="45" t="str">
        <f>Synthèse!B58</f>
        <v>8.1</v>
      </c>
      <c r="C46" s="44" t="str">
        <f>Synthèse!C58</f>
        <v>Chaque page web est-elle définie par un type de document ?</v>
      </c>
      <c r="D46" s="45" t="s">
        <v>36</v>
      </c>
      <c r="E46" s="44"/>
      <c r="F46" s="44"/>
    </row>
    <row r="47" spans="1:6" ht="42.75">
      <c r="A47" s="134"/>
      <c r="B47" s="45" t="str">
        <f>Synthèse!B59</f>
        <v>8.2</v>
      </c>
      <c r="C47" s="44" t="str">
        <f>Synthèse!C59</f>
        <v>Pour chaque page web, le code source généré est-il valide selon le type de document spécifié (hors cas particuliers) ?</v>
      </c>
      <c r="D47" s="45" t="s">
        <v>36</v>
      </c>
      <c r="E47" s="44"/>
      <c r="F47" s="44"/>
    </row>
    <row r="48" spans="1:6" ht="28.5">
      <c r="A48" s="134"/>
      <c r="B48" s="45" t="str">
        <f>Synthèse!B60</f>
        <v>8.3</v>
      </c>
      <c r="C48" s="44" t="str">
        <f>Synthèse!C60</f>
        <v>Dans chaque page web, la langue par défaut est-elle présente ?</v>
      </c>
      <c r="D48" s="45" t="s">
        <v>36</v>
      </c>
      <c r="E48" s="44"/>
      <c r="F48" s="44"/>
    </row>
    <row r="49" spans="1:6" ht="28.5">
      <c r="A49" s="134"/>
      <c r="B49" s="45" t="str">
        <f>Synthèse!B61</f>
        <v>8.4</v>
      </c>
      <c r="C49" s="44" t="str">
        <f>Synthèse!C61</f>
        <v>Pour chaque page web ayant une langue par défaut, le code de langue est-il pertinent ?</v>
      </c>
      <c r="D49" s="45" t="s">
        <v>36</v>
      </c>
      <c r="E49" s="44"/>
      <c r="F49" s="44"/>
    </row>
    <row r="50" spans="1:6" ht="15">
      <c r="A50" s="134"/>
      <c r="B50" s="45" t="str">
        <f>Synthèse!B62</f>
        <v>8.5</v>
      </c>
      <c r="C50" s="44" t="str">
        <f>Synthèse!C62</f>
        <v>Chaque page web a-t-elle un titre de page ?</v>
      </c>
      <c r="D50" s="45" t="s">
        <v>36</v>
      </c>
      <c r="E50" s="44"/>
      <c r="F50" s="44"/>
    </row>
    <row r="51" spans="1:6" ht="28.5">
      <c r="A51" s="134"/>
      <c r="B51" s="45" t="str">
        <f>Synthèse!B63</f>
        <v>8.6</v>
      </c>
      <c r="C51" s="44" t="str">
        <f>Synthèse!C63</f>
        <v>Pour chaque page web ayant un titre de page, ce titre est-il pertinent ?</v>
      </c>
      <c r="D51" s="45" t="s">
        <v>34</v>
      </c>
      <c r="E51" s="44"/>
      <c r="F51" s="44"/>
    </row>
    <row r="52" spans="1:6" ht="42.75">
      <c r="A52" s="134"/>
      <c r="B52" s="45" t="str">
        <f>Synthèse!B64</f>
        <v>8.7</v>
      </c>
      <c r="C52" s="44" t="str">
        <f>Synthèse!C64</f>
        <v>Dans chaque page web, chaque changement de langue est-il indiqué dans le code source (hors cas particuliers) ?</v>
      </c>
      <c r="D52" s="45" t="s">
        <v>36</v>
      </c>
      <c r="E52" s="44"/>
      <c r="F52" s="44"/>
    </row>
    <row r="53" spans="1:6" ht="42.75">
      <c r="A53" s="134"/>
      <c r="B53" s="45" t="str">
        <f>Synthèse!B65</f>
        <v>8.8</v>
      </c>
      <c r="C53" s="44" t="str">
        <f>Synthèse!C65</f>
        <v>Dans chaque page web, le code de langue de chaque changement de langue est-il valide et pertinent ?</v>
      </c>
      <c r="D53" s="45" t="s">
        <v>36</v>
      </c>
      <c r="E53" s="44"/>
      <c r="F53" s="44"/>
    </row>
    <row r="54" spans="1:6" ht="85.5">
      <c r="A54" s="134"/>
      <c r="B54" s="45" t="str">
        <f>Synthèse!B66</f>
        <v>8.9</v>
      </c>
      <c r="C54" s="44" t="str">
        <f>Synthèse!C66</f>
        <v>Dans chaque page web, les balises ne doivent pas être utilisées uniquement à des fins de présentation. Cette règle est-elle respectée ?</v>
      </c>
      <c r="D54" s="45" t="s">
        <v>35</v>
      </c>
      <c r="E54" s="44" t="s">
        <v>353</v>
      </c>
      <c r="F54" s="44"/>
    </row>
    <row r="55" spans="1:6" ht="28.5">
      <c r="A55" s="134"/>
      <c r="B55" s="45" t="str">
        <f>Synthèse!B67</f>
        <v>8.10</v>
      </c>
      <c r="C55" s="44" t="str">
        <f>Synthèse!C67</f>
        <v>Dans chaque page web, les changements du sens de lecture sont-ils signalés ?</v>
      </c>
      <c r="D55" s="45" t="s">
        <v>36</v>
      </c>
      <c r="E55" s="44"/>
      <c r="F55" s="44"/>
    </row>
    <row r="56" spans="1:6" ht="28.5">
      <c r="A56" s="134" t="str">
        <f>Synthèse!A69</f>
        <v>Structure</v>
      </c>
      <c r="B56" s="73" t="str">
        <f>Synthèse!B69</f>
        <v>9.1</v>
      </c>
      <c r="C56" s="48" t="str">
        <f>Synthèse!C69</f>
        <v>Dans chaque page web, l’information est-elle structurée par l’utilisation appropriée de titres ?</v>
      </c>
      <c r="D56" s="73" t="s">
        <v>35</v>
      </c>
      <c r="E56" s="48" t="s">
        <v>352</v>
      </c>
      <c r="F56" s="48"/>
    </row>
    <row r="57" spans="1:6" ht="42.75">
      <c r="A57" s="134"/>
      <c r="B57" s="73" t="str">
        <f>Synthèse!B70</f>
        <v>9.2</v>
      </c>
      <c r="C57" s="48" t="str">
        <f>Synthèse!C70</f>
        <v>Dans chaque page web, la structure du document est-elle cohérente (hors cas particuliers) ?</v>
      </c>
      <c r="D57" s="73" t="s">
        <v>36</v>
      </c>
      <c r="E57" s="48"/>
      <c r="F57" s="48"/>
    </row>
    <row r="58" spans="1:6" ht="28.5">
      <c r="A58" s="134"/>
      <c r="B58" s="73" t="str">
        <f>Synthèse!B71</f>
        <v>9.3</v>
      </c>
      <c r="C58" s="48" t="str">
        <f>Synthèse!C71</f>
        <v>Dans chaque page web, chaque liste est-elle correctement structurée ?</v>
      </c>
      <c r="D58" s="73" t="s">
        <v>34</v>
      </c>
      <c r="E58" s="48"/>
      <c r="F58" s="48"/>
    </row>
    <row r="59" spans="1:6" ht="28.5">
      <c r="A59" s="134"/>
      <c r="B59" s="73" t="str">
        <f>Synthèse!B72</f>
        <v>9.4</v>
      </c>
      <c r="C59" s="48" t="str">
        <f>Synthèse!C72</f>
        <v>Dans chaque page web, chaque citation est-elle correctement indiquée ?</v>
      </c>
      <c r="D59" s="73" t="s">
        <v>36</v>
      </c>
      <c r="E59" s="48"/>
      <c r="F59" s="48"/>
    </row>
    <row r="60" spans="1:6" ht="42.75">
      <c r="A60" s="134" t="str">
        <f>Synthèse!A74</f>
        <v>Présentation</v>
      </c>
      <c r="B60" s="45" t="str">
        <f>Synthèse!B74</f>
        <v>10.1</v>
      </c>
      <c r="C60" s="44" t="str">
        <f>Synthèse!C74</f>
        <v>Dans le site web, des feuilles de styles sont-elles utilisées pour contrôler la présentation de l’information ?</v>
      </c>
      <c r="D60" s="45" t="s">
        <v>34</v>
      </c>
      <c r="E60" s="44"/>
      <c r="F60" s="44"/>
    </row>
    <row r="61" spans="1:6" ht="42.75">
      <c r="A61" s="134"/>
      <c r="B61" s="45" t="str">
        <f>Synthèse!B75</f>
        <v>10.2</v>
      </c>
      <c r="C61" s="44" t="str">
        <f>Synthèse!C75</f>
        <v>Dans chaque page web, le contenu visible reste-t-il présent lorsque les feuilles de styles sont désactivées ?</v>
      </c>
      <c r="D61" s="45" t="s">
        <v>34</v>
      </c>
      <c r="E61" s="44"/>
      <c r="F61" s="44"/>
    </row>
    <row r="62" spans="1:6" ht="42.75">
      <c r="A62" s="134"/>
      <c r="B62" s="45" t="str">
        <f>Synthèse!B76</f>
        <v>10.3</v>
      </c>
      <c r="C62" s="44" t="str">
        <f>Synthèse!C76</f>
        <v>Dans chaque page web, l’information reste-t-elle compréhensible lorsque les feuilles de styles sont désactivées ?</v>
      </c>
      <c r="D62" s="45" t="s">
        <v>34</v>
      </c>
      <c r="E62" s="44"/>
      <c r="F62" s="44"/>
    </row>
    <row r="63" spans="1:6" ht="57">
      <c r="A63" s="134"/>
      <c r="B63" s="45" t="str">
        <f>Synthèse!B77</f>
        <v>10.4</v>
      </c>
      <c r="C63" s="44" t="str">
        <f>Synthèse!C77</f>
        <v>Dans chaque page web, le texte reste-t-il lisible lorsque la taille des caractères est augmentée jusqu’à 200%, au moins (hors cas particuliers) ?</v>
      </c>
      <c r="D63" s="45" t="s">
        <v>34</v>
      </c>
      <c r="E63" s="44"/>
      <c r="F63" s="44"/>
    </row>
    <row r="64" spans="1:6" ht="42.75">
      <c r="A64" s="134"/>
      <c r="B64" s="45" t="str">
        <f>Synthèse!B78</f>
        <v>10.5</v>
      </c>
      <c r="C64" s="44" t="str">
        <f>Synthèse!C78</f>
        <v>Dans chaque page web, les déclarations CSS de couleurs de fond d’élément et de police sont-elles correctement utilisées ?</v>
      </c>
      <c r="D64" s="45" t="s">
        <v>34</v>
      </c>
      <c r="E64" s="44"/>
      <c r="F64" s="44"/>
    </row>
    <row r="65" spans="1:6" ht="42.75">
      <c r="A65" s="134"/>
      <c r="B65" s="45" t="str">
        <f>Synthèse!B79</f>
        <v>10.6</v>
      </c>
      <c r="C65" s="44" t="str">
        <f>Synthèse!C79</f>
        <v>Dans chaque page web, chaque lien dont la nature n’est pas évidente est-il visible par rapport au texte environnant ?</v>
      </c>
      <c r="D65" s="45" t="s">
        <v>36</v>
      </c>
      <c r="E65" s="44"/>
      <c r="F65" s="44"/>
    </row>
    <row r="66" spans="1:6" ht="42.75">
      <c r="A66" s="134"/>
      <c r="B66" s="45" t="str">
        <f>Synthèse!B80</f>
        <v>10.7</v>
      </c>
      <c r="C66" s="44" t="str">
        <f>Synthèse!C80</f>
        <v>Dans chaque page web, pour chaque élément recevant le focus, la prise de focus est-elle visible ?</v>
      </c>
      <c r="D66" s="45" t="s">
        <v>34</v>
      </c>
      <c r="E66" s="44"/>
      <c r="F66" s="44"/>
    </row>
    <row r="67" spans="1:6" ht="42.75">
      <c r="A67" s="134"/>
      <c r="B67" s="45" t="str">
        <f>Synthèse!B81</f>
        <v>10.8</v>
      </c>
      <c r="C67" s="44" t="str">
        <f>Synthèse!C81</f>
        <v>Pour chaque page web, les contenus cachés ont-ils vocation à être ignorés par les technologies d’assistance ?</v>
      </c>
      <c r="D67" s="45" t="s">
        <v>36</v>
      </c>
      <c r="E67" s="44"/>
      <c r="F67" s="44"/>
    </row>
    <row r="68" spans="1:6" ht="42.75">
      <c r="A68" s="134"/>
      <c r="B68" s="45" t="str">
        <f>Synthèse!B82</f>
        <v>10.9</v>
      </c>
      <c r="C68" s="44" t="str">
        <f>Synthèse!C82</f>
        <v>Dans chaque page web, l’information ne doit pas être donnée uniquement par la forme, taille ou position. Cette règle est-elle respectée ?</v>
      </c>
      <c r="D68" s="45" t="s">
        <v>34</v>
      </c>
      <c r="E68" s="44"/>
      <c r="F68" s="44"/>
    </row>
    <row r="69" spans="1:6" ht="57">
      <c r="A69" s="134"/>
      <c r="B69" s="45" t="str">
        <f>Synthèse!B83</f>
        <v>10.10</v>
      </c>
      <c r="C69" s="44" t="str">
        <f>Synthèse!C83</f>
        <v>Dans chaque page web, l’information ne doit pas être donnée par la forme, taille ou position uniquement. Cette règle est-elle implémentée de façon pertinente ?</v>
      </c>
      <c r="D69" s="45" t="s">
        <v>34</v>
      </c>
      <c r="E69" s="44"/>
      <c r="F69" s="44"/>
    </row>
    <row r="70" spans="1:6" ht="85.5">
      <c r="A70" s="134"/>
      <c r="B70" s="45" t="str">
        <f>Synthèse!B84</f>
        <v>10.11</v>
      </c>
      <c r="C70" s="44" t="str">
        <f>Synthèse!C84</f>
        <v>Pour chaque page web, les contenus peuvent-ils être présentés sans avoir recours à un défilement vertical pour une fenêtre ayant une hauteur de 256px ou à un défilement horizontal pour une fenêtre ayant une largeur de 320px (hors cas particuliers) ?</v>
      </c>
      <c r="D70" s="45" t="s">
        <v>34</v>
      </c>
      <c r="E70" s="44"/>
      <c r="F70" s="44"/>
    </row>
    <row r="71" spans="1:6" ht="57">
      <c r="A71" s="134"/>
      <c r="B71" s="45" t="str">
        <f>Synthèse!B85</f>
        <v>10.12</v>
      </c>
      <c r="C71" s="44" t="str">
        <f>Synthèse!C85</f>
        <v>Dans chaque page web, les propriétés d’espacement du texte peuvent-elles être redéfinies par l’utilisateur sans perte de contenu ou de fonctionnalité (hors cas particuliers) ?</v>
      </c>
      <c r="D71" s="45" t="s">
        <v>34</v>
      </c>
      <c r="E71" s="44"/>
      <c r="F71" s="44"/>
    </row>
    <row r="72" spans="1:6" ht="71.25">
      <c r="A72" s="134"/>
      <c r="B72" s="45" t="str">
        <f>Synthèse!B86</f>
        <v>10.13</v>
      </c>
      <c r="C72" s="44" t="str">
        <f>Synthèse!C86</f>
        <v>Dans chaque page web, les contenus additionnels apparaissant à la prise de focus ou au survol d’un composant d’interface sont-ils contrôlables par l’utilisateur (hors cas particuliers) ?</v>
      </c>
      <c r="D72" s="45" t="s">
        <v>36</v>
      </c>
      <c r="E72" s="44"/>
      <c r="F72" s="44"/>
    </row>
    <row r="73" spans="1:6" ht="57">
      <c r="A73" s="134"/>
      <c r="B73" s="45" t="str">
        <f>Synthèse!B87</f>
        <v>10.14</v>
      </c>
      <c r="C73" s="44" t="str">
        <f>Synthèse!C87</f>
        <v>Dans chaque page web, les contenus additionnels apparaissant via les styles CSS uniquement peuvent-ils être rendus visibles au clavier et par tout dispositif de pointage ?</v>
      </c>
      <c r="D73" s="45" t="s">
        <v>36</v>
      </c>
      <c r="E73" s="44"/>
      <c r="F73" s="44"/>
    </row>
    <row r="74" spans="1:6" ht="28.5">
      <c r="A74" s="134" t="str">
        <f>Synthèse!A89</f>
        <v>Formulaires</v>
      </c>
      <c r="B74" s="12" t="str">
        <f>Synthèse!B89</f>
        <v>11.1</v>
      </c>
      <c r="C74" s="3" t="str">
        <f>Synthèse!C89</f>
        <v>Chaque champ de formulaire a-t-il une étiquette ?</v>
      </c>
      <c r="D74" s="12" t="s">
        <v>36</v>
      </c>
      <c r="E74" s="3"/>
      <c r="F74" s="3"/>
    </row>
    <row r="75" spans="1:6" ht="42.75">
      <c r="A75" s="134"/>
      <c r="B75" s="12" t="str">
        <f>Synthèse!B90</f>
        <v>11.2</v>
      </c>
      <c r="C75" s="3" t="str">
        <f>Synthèse!C90</f>
        <v>Chaque étiquette associée à un champ de formulaire est-elle pertinente (hors cas particuliers) ?</v>
      </c>
      <c r="D75" s="12" t="s">
        <v>36</v>
      </c>
      <c r="E75" s="3"/>
      <c r="F75" s="3"/>
    </row>
    <row r="76" spans="1:6" ht="71.25">
      <c r="A76" s="134"/>
      <c r="B76" s="12" t="str">
        <f>Synthèse!B91</f>
        <v>11.3</v>
      </c>
      <c r="C76" s="3" t="str">
        <f>Synthèse!C91</f>
        <v>Dans chaque formulaire, chaque étiquette associée à un champ de formulaire ayant la même fonction et répété plusieurs fois dans une même page ou dans un ensemble de pages est-elle cohérente ?</v>
      </c>
      <c r="D76" s="12" t="s">
        <v>36</v>
      </c>
      <c r="E76" s="3"/>
      <c r="F76" s="3"/>
    </row>
    <row r="77" spans="1:6" ht="42.75">
      <c r="A77" s="134"/>
      <c r="B77" s="12" t="str">
        <f>Synthèse!B92</f>
        <v>11.4</v>
      </c>
      <c r="C77" s="3" t="str">
        <f>Synthèse!C92</f>
        <v>Dans chaque formulaire, chaque étiquette de champ et son champ associé sont-ils accolés (hors cas particuliers) ?</v>
      </c>
      <c r="D77" s="12" t="s">
        <v>36</v>
      </c>
      <c r="E77" s="3"/>
      <c r="F77" s="3"/>
    </row>
    <row r="78" spans="1:6" ht="28.5">
      <c r="A78" s="134"/>
      <c r="B78" s="12" t="str">
        <f>Synthèse!B93</f>
        <v>11.5</v>
      </c>
      <c r="C78" s="3" t="str">
        <f>Synthèse!C93</f>
        <v>Dans chaque formulaire, les champs de même nature sont-ils regroupés, si nécessaire ?</v>
      </c>
      <c r="D78" s="12" t="s">
        <v>36</v>
      </c>
      <c r="E78" s="3"/>
      <c r="F78" s="3"/>
    </row>
    <row r="79" spans="1:6" ht="28.5">
      <c r="A79" s="134"/>
      <c r="B79" s="12" t="str">
        <f>Synthèse!B94</f>
        <v>11.6</v>
      </c>
      <c r="C79" s="3" t="str">
        <f>Synthèse!C94</f>
        <v>Dans chaque formulaire, chaque regroupement de champs de formulaire a-t-il une légende ?</v>
      </c>
      <c r="D79" s="12" t="s">
        <v>36</v>
      </c>
      <c r="E79" s="7"/>
      <c r="F79" s="7"/>
    </row>
    <row r="80" spans="1:6" ht="42.75">
      <c r="A80" s="134"/>
      <c r="B80" s="12" t="str">
        <f>Synthèse!B95</f>
        <v>11.7</v>
      </c>
      <c r="C80" s="3" t="str">
        <f>Synthèse!C95</f>
        <v>Dans chaque formulaire, chaque légende associée à un regroupement de champs de même nature est-elle pertinente ?</v>
      </c>
      <c r="D80" s="12" t="s">
        <v>36</v>
      </c>
      <c r="E80" s="7"/>
      <c r="F80" s="7"/>
    </row>
    <row r="81" spans="1:6" ht="42.75">
      <c r="A81" s="134"/>
      <c r="B81" s="12" t="str">
        <f>Synthèse!B96</f>
        <v>11.8</v>
      </c>
      <c r="C81" s="3" t="str">
        <f>Synthèse!C96</f>
        <v>Dans chaque formulaire, les items de même nature d’une liste de choix sont-ils regroupées de manière pertinente ?</v>
      </c>
      <c r="D81" s="12" t="s">
        <v>36</v>
      </c>
      <c r="E81" s="7"/>
      <c r="F81" s="7"/>
    </row>
    <row r="82" spans="1:6" ht="28.5">
      <c r="A82" s="134"/>
      <c r="B82" s="12" t="str">
        <f>Synthèse!B97</f>
        <v>11.9</v>
      </c>
      <c r="C82" s="3" t="str">
        <f>Synthèse!C97</f>
        <v>Dans chaque formulaire, l’intitulé de chaque bouton est-il pertinent (hors cas particuliers) ?</v>
      </c>
      <c r="D82" s="12" t="s">
        <v>36</v>
      </c>
      <c r="E82" s="7"/>
      <c r="F82" s="7"/>
    </row>
    <row r="83" spans="1:6" ht="42.75">
      <c r="A83" s="134"/>
      <c r="B83" s="12" t="str">
        <f>Synthèse!B98</f>
        <v>11.10</v>
      </c>
      <c r="C83" s="3" t="str">
        <f>Synthèse!C98</f>
        <v>Dans chaque formulaire, le contrôle de saisie est-il utilisé de manière pertinente (hors cas particuliers) ?</v>
      </c>
      <c r="D83" s="12" t="s">
        <v>36</v>
      </c>
      <c r="E83" s="7"/>
      <c r="F83" s="7"/>
    </row>
    <row r="84" spans="1:6" ht="57">
      <c r="A84" s="134"/>
      <c r="B84" s="12" t="str">
        <f>Synthèse!B99</f>
        <v>11.11</v>
      </c>
      <c r="C84" s="3" t="str">
        <f>Synthèse!C99</f>
        <v>Dans chaque formulaire, le contrôle de saisie est-il accompagné, si nécessaire, de suggestions facilitant la correction des erreurs de saisie ?</v>
      </c>
      <c r="D84" s="12" t="s">
        <v>36</v>
      </c>
      <c r="E84" s="7"/>
      <c r="F84" s="7"/>
    </row>
    <row r="85" spans="1:6" ht="85.5">
      <c r="A85" s="134"/>
      <c r="B85" s="12" t="str">
        <f>Synthèse!B100</f>
        <v>11.12</v>
      </c>
      <c r="C85" s="3" t="str">
        <f>Synthèse!C100</f>
        <v>Pour chaque formulaire qui modifie ou supprime des données, ou qui transmet des réponses à un test ou à un examen, ou dont la validation a des conséquences financières ou juridiques, la saisie des données vérifie-t-elle une de ces conditions ?</v>
      </c>
      <c r="D85" s="12" t="s">
        <v>36</v>
      </c>
      <c r="E85" s="7"/>
      <c r="F85" s="7"/>
    </row>
    <row r="86" spans="1:6" ht="57">
      <c r="A86" s="134"/>
      <c r="B86" s="12" t="str">
        <f>Synthèse!B101</f>
        <v>11.13</v>
      </c>
      <c r="C86" s="3" t="str">
        <f>Synthèse!C101</f>
        <v>La finalité d’un champ de saisie peut-elle être déduite pour faciliter le remplissage automatique des champs avec les données de l’utilisateur ?</v>
      </c>
      <c r="D86" s="12" t="s">
        <v>36</v>
      </c>
      <c r="E86" s="7"/>
      <c r="F86" s="7"/>
    </row>
    <row r="87" spans="1:6" ht="42.75">
      <c r="A87" s="134" t="str">
        <f>Synthèse!A103</f>
        <v>Navigation</v>
      </c>
      <c r="B87" s="45" t="str">
        <f>Synthèse!B103</f>
        <v>12.1</v>
      </c>
      <c r="C87" s="44" t="str">
        <f>Synthèse!C103</f>
        <v>Chaque ensemble de pages dispose-t-il de deux systèmes de navigation différents, au moins (hors cas particuliers) ?</v>
      </c>
      <c r="D87" s="45" t="s">
        <v>36</v>
      </c>
      <c r="E87" s="44"/>
      <c r="F87" s="44"/>
    </row>
    <row r="88" spans="1:6" ht="42.75">
      <c r="A88" s="134"/>
      <c r="B88" s="45" t="str">
        <f>Synthèse!B104</f>
        <v>12.2</v>
      </c>
      <c r="C88" s="44" t="str">
        <f>Synthèse!C104</f>
        <v>Dans chaque ensemble de pages, le menu et les barres de navigation sont-ils toujours à la même place (hors cas particuliers) ?</v>
      </c>
      <c r="D88" s="45" t="s">
        <v>36</v>
      </c>
      <c r="E88" s="44"/>
      <c r="F88" s="44"/>
    </row>
    <row r="89" spans="1:6" ht="15">
      <c r="A89" s="134"/>
      <c r="B89" s="45" t="str">
        <f>Synthèse!B105</f>
        <v>12.3</v>
      </c>
      <c r="C89" s="44" t="str">
        <f>Synthèse!C105</f>
        <v>La page « plan du site » est-elle pertinente ?</v>
      </c>
      <c r="D89" s="45" t="s">
        <v>36</v>
      </c>
      <c r="E89" s="44"/>
      <c r="F89" s="44"/>
    </row>
    <row r="90" spans="1:6" ht="42.75">
      <c r="A90" s="134"/>
      <c r="B90" s="45" t="str">
        <f>Synthèse!B106</f>
        <v>12.4</v>
      </c>
      <c r="C90" s="44" t="str">
        <f>Synthèse!C106</f>
        <v>Dans chaque ensemble de pages, la page « plan du site » est-elle atteignable de manière identique ?</v>
      </c>
      <c r="D90" s="45" t="s">
        <v>36</v>
      </c>
      <c r="E90" s="44"/>
      <c r="F90" s="44"/>
    </row>
    <row r="91" spans="1:6" ht="42.75">
      <c r="A91" s="134"/>
      <c r="B91" s="45" t="str">
        <f>Synthèse!B107</f>
        <v>12.5</v>
      </c>
      <c r="C91" s="44" t="str">
        <f>Synthèse!C107</f>
        <v>Dans chaque ensemble de pages, le moteur de recherche est-il atteignable de manière identique ?</v>
      </c>
      <c r="D91" s="45" t="s">
        <v>36</v>
      </c>
      <c r="E91" s="44"/>
      <c r="F91" s="44"/>
    </row>
    <row r="92" spans="1:6" ht="85.5">
      <c r="A92" s="134"/>
      <c r="B92" s="45" t="str">
        <f>Synthèse!B108</f>
        <v>12.6</v>
      </c>
      <c r="C92" s="44" t="str">
        <f>Synthèse!C108</f>
        <v>Les zones de regroupement de contenus présentes dans plusieurs pages web (zones d’en-tête, de navigation principale, de contenu principal, de pied de page et de moteur de recherche) peuvent-elles être atteintes ou évitées ?</v>
      </c>
      <c r="D92" s="45" t="s">
        <v>36</v>
      </c>
      <c r="E92" s="44"/>
      <c r="F92" s="44"/>
    </row>
    <row r="93" spans="1:6" ht="42.75">
      <c r="A93" s="134"/>
      <c r="B93" s="45" t="str">
        <f>Synthèse!B109</f>
        <v>12.7</v>
      </c>
      <c r="C93" s="44" t="str">
        <f>Synthèse!C109</f>
        <v>Dans chaque page web, un lien d’évitement ou d’accès rapide à la zone de contenu principal est-il présent (hors cas particuliers) ?</v>
      </c>
      <c r="D93" s="45" t="s">
        <v>36</v>
      </c>
      <c r="E93" s="44"/>
      <c r="F93" s="44"/>
    </row>
    <row r="94" spans="1:6" ht="28.5">
      <c r="A94" s="134"/>
      <c r="B94" s="45" t="str">
        <f>Synthèse!B110</f>
        <v>12.8</v>
      </c>
      <c r="C94" s="44" t="str">
        <f>Synthèse!C110</f>
        <v>Dans chaque page web, l’ordre de tabulation est-il cohérent ?</v>
      </c>
      <c r="D94" s="45" t="s">
        <v>34</v>
      </c>
      <c r="E94" s="44"/>
      <c r="F94" s="44"/>
    </row>
    <row r="95" spans="1:6" ht="42.75">
      <c r="A95" s="134"/>
      <c r="B95" s="45" t="str">
        <f>Synthèse!B111</f>
        <v>12.9</v>
      </c>
      <c r="C95" s="44" t="str">
        <f>Synthèse!C111</f>
        <v>Dans chaque page web, la navigation ne doit pas contenir de piège au clavier. Cette règle est-elle respectée ?</v>
      </c>
      <c r="D95" s="45" t="s">
        <v>34</v>
      </c>
      <c r="E95" s="44"/>
      <c r="F95" s="44"/>
    </row>
    <row r="96" spans="1:6" ht="57">
      <c r="A96" s="134"/>
      <c r="B96" s="45" t="str">
        <f>Synthèse!B112</f>
        <v>12.10</v>
      </c>
      <c r="C96" s="44" t="str">
        <f>Synthèse!C112</f>
        <v>Dans chaque page web, les raccourcis clavier n’utilisant qu’une seule touche (lettre minuscule ou majuscule, ponctuation, chiffre ou symbole) sont-ils contrôlables par l’utilisateur ?</v>
      </c>
      <c r="D96" s="45" t="s">
        <v>36</v>
      </c>
      <c r="E96" s="44"/>
      <c r="F96" s="44"/>
    </row>
    <row r="97" spans="1:6" ht="71.25">
      <c r="A97" s="134"/>
      <c r="B97" s="45" t="str">
        <f>Synthèse!B113</f>
        <v>12.11</v>
      </c>
      <c r="C97" s="44" t="str">
        <f>Synthèse!C113</f>
        <v>Dans chaque page web, les contenus additionnels apparaissant au survol, à la prise de focus ou à l’activation d’un composant d’interface sont-ils si nécessaire atteignables au clavier ?</v>
      </c>
      <c r="D97" s="45" t="s">
        <v>36</v>
      </c>
      <c r="E97" s="44"/>
      <c r="F97" s="44"/>
    </row>
    <row r="98" spans="1:6" ht="42.75">
      <c r="A98" s="134" t="str">
        <f>Synthèse!A115</f>
        <v>Consultation</v>
      </c>
      <c r="B98" s="12" t="str">
        <f>Synthèse!B115</f>
        <v>13.1</v>
      </c>
      <c r="C98" s="3" t="str">
        <f>Synthèse!C115</f>
        <v>Pour chaque page web, l’utilisateur a-t-il le contrôle de chaque limite de temps modifiant le contenu (hors cas particuliers) ?</v>
      </c>
      <c r="D98" s="12" t="s">
        <v>36</v>
      </c>
      <c r="E98" s="3"/>
      <c r="F98" s="3"/>
    </row>
    <row r="99" spans="1:6" ht="57">
      <c r="A99" s="134"/>
      <c r="B99" s="12" t="str">
        <f>Synthèse!B116</f>
        <v>13.2</v>
      </c>
      <c r="C99" s="3" t="str">
        <f>Synthèse!C116</f>
        <v>Dans chaque page web, l’ouverture d’une nouvelle fenêtre ne doit pas être déclenchée sans action de l’utilisateur. Cette règle est-elle respectée ?</v>
      </c>
      <c r="D99" s="12" t="s">
        <v>36</v>
      </c>
      <c r="E99" s="3"/>
      <c r="F99" s="3"/>
    </row>
    <row r="100" spans="1:6" ht="57">
      <c r="A100" s="134"/>
      <c r="B100" s="12" t="str">
        <f>Synthèse!B117</f>
        <v>13.3</v>
      </c>
      <c r="C100" s="3" t="str">
        <f>Synthèse!C117</f>
        <v>Dans chaque page web, chaque document bureautique en téléchargement possède-t-il, si nécessaire, une version accessible (hors cas particuliers) ?</v>
      </c>
      <c r="D100" s="12" t="s">
        <v>36</v>
      </c>
      <c r="E100" s="3"/>
      <c r="F100" s="3"/>
    </row>
    <row r="101" spans="1:6" ht="42.75">
      <c r="A101" s="134"/>
      <c r="B101" s="12" t="str">
        <f>Synthèse!B118</f>
        <v>13.4</v>
      </c>
      <c r="C101" s="3" t="str">
        <f>Synthèse!C118</f>
        <v>Pour chaque document bureautique ayant une version accessible, cette version offre-t-elle la même information ?</v>
      </c>
      <c r="D101" s="12" t="s">
        <v>36</v>
      </c>
      <c r="E101" s="3"/>
      <c r="F101" s="3"/>
    </row>
    <row r="102" spans="1:6" ht="42.75">
      <c r="A102" s="134"/>
      <c r="B102" s="12" t="str">
        <f>Synthèse!B119</f>
        <v>13.5</v>
      </c>
      <c r="C102" s="3" t="str">
        <f>Synthèse!C119</f>
        <v>Dans chaque page web, chaque contenu cryptique (art ASCII, émoticon, syntaxe cryptique) a-t-il une alternative ?</v>
      </c>
      <c r="D102" s="12" t="s">
        <v>36</v>
      </c>
      <c r="E102" s="3"/>
      <c r="F102" s="3"/>
    </row>
    <row r="103" spans="1:6" ht="57">
      <c r="A103" s="134"/>
      <c r="B103" s="12" t="str">
        <f>Synthèse!B120</f>
        <v>13.6</v>
      </c>
      <c r="C103" s="3" t="str">
        <f>Synthèse!C120</f>
        <v>Dans chaque page web, pour chaque contenu cryptique (art ASCII, émoticon, syntaxe cryptique) ayant une alternative, cette alternative est-elle pertinente ?</v>
      </c>
      <c r="D103" s="12" t="s">
        <v>36</v>
      </c>
      <c r="E103" s="3"/>
      <c r="F103" s="3"/>
    </row>
    <row r="104" spans="1:6" ht="42.75">
      <c r="A104" s="134"/>
      <c r="B104" s="12" t="str">
        <f>Synthèse!B121</f>
        <v>13.7</v>
      </c>
      <c r="C104" s="3" t="str">
        <f>Synthèse!C121</f>
        <v>Dans chaque page web, les changements brusques de luminosité ou les effets de flash sont-ils correctement utilisés ?</v>
      </c>
      <c r="D104" s="12" t="s">
        <v>36</v>
      </c>
      <c r="E104" s="3"/>
      <c r="F104" s="3"/>
    </row>
    <row r="105" spans="1:6" ht="42.75">
      <c r="A105" s="134"/>
      <c r="B105" s="12" t="str">
        <f>Synthèse!B122</f>
        <v>13.8</v>
      </c>
      <c r="C105" s="3" t="str">
        <f>Synthèse!C122</f>
        <v>Dans chaque page web, chaque contenu en mouvement ou clignotant est-il contrôlable par l’utilisateur ?</v>
      </c>
      <c r="D105" s="12" t="s">
        <v>36</v>
      </c>
      <c r="E105" s="3"/>
      <c r="F105" s="3"/>
    </row>
    <row r="106" spans="1:6" ht="57">
      <c r="A106" s="134"/>
      <c r="B106" s="12" t="str">
        <f>Synthèse!B123</f>
        <v>13.9</v>
      </c>
      <c r="C106" s="3" t="str">
        <f>Synthèse!C123</f>
        <v>Dans chaque page web, le contenu proposé est-il consultable quelle que soit l’orientation de l’écran (portait ou paysage) (hors cas particuliers) ?</v>
      </c>
      <c r="D106" s="12" t="s">
        <v>36</v>
      </c>
      <c r="E106" s="3"/>
      <c r="F106" s="3"/>
    </row>
    <row r="107" spans="1:6" ht="71.25">
      <c r="A107" s="134"/>
      <c r="B107" s="12" t="str">
        <f>Synthèse!B124</f>
        <v>13.10</v>
      </c>
      <c r="C107" s="3" t="str">
        <f>Synthèse!C124</f>
        <v>Dans chaque page web, les fonctionnalités utilisables ou disponibles au moyen d’un geste complexe peuvent-elles être également disponibles au moyen d’un geste simple (hors cas particuliers) ?</v>
      </c>
      <c r="D107" s="12" t="s">
        <v>36</v>
      </c>
      <c r="E107" s="3"/>
      <c r="F107" s="3"/>
    </row>
    <row r="108" spans="1:6" ht="71.25">
      <c r="A108" s="134"/>
      <c r="B108" s="12" t="str">
        <f>Synthèse!B125</f>
        <v>13.11</v>
      </c>
      <c r="C108" s="3" t="str">
        <f>Synthèse!C125</f>
        <v>Dans chaque page web, les actions déclenchées au moyen d’un dispositif de pointage sur un point unique de l’écran peuvent-elles faire l’objet d’une annulation (hors cas particuliers) ?</v>
      </c>
      <c r="D108" s="12" t="s">
        <v>36</v>
      </c>
      <c r="E108" s="3"/>
      <c r="F108" s="3"/>
    </row>
    <row r="109" spans="1:6" ht="57">
      <c r="A109" s="134"/>
      <c r="B109" s="12" t="str">
        <f>Synthèse!B126</f>
        <v>13.12</v>
      </c>
      <c r="C109" s="3" t="str">
        <f>Synthèse!C126</f>
        <v>Dans chaque page web, les fonctionnalités qui impliquent un mouvement de l’appareil ou vers l’appareil peuvent-elles être satisfaites de manière alternative (hors cas particuliers) ?</v>
      </c>
      <c r="D109" s="12" t="s">
        <v>36</v>
      </c>
      <c r="E109" s="3"/>
      <c r="F109" s="3"/>
    </row>
  </sheetData>
  <autoFilter ref="D3:D109"/>
  <mergeCells count="13">
    <mergeCell ref="A18:A30"/>
    <mergeCell ref="A13:A14"/>
    <mergeCell ref="A15:A17"/>
    <mergeCell ref="A4:A12"/>
    <mergeCell ref="A74:A86"/>
    <mergeCell ref="A87:A97"/>
    <mergeCell ref="A98:A109"/>
    <mergeCell ref="A31:A38"/>
    <mergeCell ref="A39:A40"/>
    <mergeCell ref="A41:A45"/>
    <mergeCell ref="A46:A55"/>
    <mergeCell ref="A56:A59"/>
    <mergeCell ref="A60:A73"/>
  </mergeCells>
  <conditionalFormatting sqref="D4:D109">
    <cfRule type="cellIs" dxfId="44" priority="2" stopIfTrue="1" operator="equal">
      <formula>"C"</formula>
    </cfRule>
  </conditionalFormatting>
  <conditionalFormatting sqref="D4:D109">
    <cfRule type="cellIs" dxfId="43" priority="4" stopIfTrue="1" operator="equal">
      <formula>"NA"</formula>
    </cfRule>
  </conditionalFormatting>
  <conditionalFormatting sqref="D4:D109">
    <cfRule type="cellIs" dxfId="42" priority="1" stopIfTrue="1" operator="equal">
      <formula>"NCT"</formula>
    </cfRule>
    <cfRule type="cellIs" dxfId="41" priority="3" stopIfTrue="1" operator="equal">
      <formula>"NC"</formula>
    </cfRule>
  </conditionalFormatting>
  <conditionalFormatting sqref="D4:D109">
    <cfRule type="cellIs" dxfId="40" priority="5" stopIfTrue="1" operator="equal">
      <formula>"NT"</formula>
    </cfRule>
  </conditionalFormatting>
  <dataValidations count="1">
    <dataValidation type="list" showErrorMessage="1" sqref="D4:D109">
      <formula1>"C,NC,NA,NT"</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Échantillon</vt:lpstr>
      <vt:lpstr>Synthèse</vt:lpstr>
      <vt:lpstr>P01</vt:lpstr>
      <vt:lpstr>P02</vt:lpstr>
      <vt:lpstr>P03</vt:lpstr>
      <vt:lpstr>P04</vt:lpstr>
      <vt:lpstr>P05</vt:lpstr>
      <vt:lpstr>P06</vt:lpstr>
      <vt:lpstr>P07</vt:lpstr>
      <vt:lpstr>P08</vt:lpstr>
      <vt:lpstr>P09</vt:lpstr>
      <vt:lpstr>P10</vt:lpstr>
      <vt:lpstr>P11</vt:lpstr>
      <vt:lpstr>P12</vt:lpstr>
      <vt:lpstr>P13</vt:lpstr>
      <vt:lpstr>P14</vt:lpstr>
      <vt:lpstr>P15</vt:lpstr>
    </vt:vector>
  </TitlesOfParts>
  <Company>Ideance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Grille de résultat de l'audit d'accessibilité du site agence.eau-loire-bretagne.fr</dc:title>
  <dc:creator>Ideance</dc:creator>
  <cp:lastModifiedBy>SAVIGNAT Marie-Nathalie</cp:lastModifiedBy>
  <cp:revision>529</cp:revision>
  <dcterms:created xsi:type="dcterms:W3CDTF">2015-03-10T09:08:51Z</dcterms:created>
  <dcterms:modified xsi:type="dcterms:W3CDTF">2022-01-24T16:24:57Z</dcterms:modified>
</cp:coreProperties>
</file>